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<sst xmlns="http://schemas.openxmlformats.org/spreadsheetml/2006/main" count="233" uniqueCount="231">
  <si>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</si>
  <si>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</si>
  <si>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</si>
  <si>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</si>
  <si>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</si>
  <si>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</si>
  <si>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</si>
  <si>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</si>
  <si>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</si>
  <si>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</si>
  <si>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</si>
  <si>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</si>
  <si>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</si>
  <si>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</si>
  <si>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</si>
  <si>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</si>
  <si>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</si>
  <si>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</si>
  <si>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</si>
  <si>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</si>
  <si>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</si>
  <si>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</si>
  <si>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</si>
  <si>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</si>
  <si>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</si>
  <si>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</si>
  <si>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</si>
  <si>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</si>
  <si>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</si>
  <si>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</si>
  <si>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</si>
  <si>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</si>
  <si>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</si>
  <si>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</si>
  <si>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</si>
  <si>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</si>
  <si>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</si>
  <si>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</si>
  <si>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</si>
  <si>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</si>
  <si>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</si>
  <si>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</si>
  <si>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</si>
  <si>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</si>
  <si>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</si>
  <si>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</si>
  <si>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</si>
  <si>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</si>
  <si>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</si>
  <si>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</si>
  <si>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</si>
  <si>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</si>
  <si>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</si>
  <si>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</si>
  <si>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</si>
  <si>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</si>
  <si>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</si>
  <si>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</si>
  <si>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</si>
  <si>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</si>
  <si>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</si>
  <si>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</si>
  <si>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</si>
  <si>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</si>
  <si>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</si>
  <si>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</si>
  <si>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</si>
  <si>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</si>
  <si>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</si>
  <si>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</si>
  <si>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</si>
  <si>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</si>
  <si>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</si>
  <si>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</si>
  <si>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</si>
  <si>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</si>
  <si>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</si>
  <si>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</si>
  <si>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</si>
  <si>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</si>
  <si>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</si>
  <si>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</si>
  <si>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</si>
  <si>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</si>
  <si>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</si>
  <si>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</si>
  <si>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</si>
  <si>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</si>
  <si>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</si>
  <si>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</si>
  <si>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</si>
  <si>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</si>
  <si>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</si>
  <si>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</si>
  <si>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</si>
  <si>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</si>
  <si>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</si>
  <si>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</si>
  <si>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</si>
  <si>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</si>
  <si>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</si>
  <si>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</si>
  <si>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</si>
  <si>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</si>
  <si>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</si>
  <si>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</si>
  <si>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</si>
  <si>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</si>
  <si>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</si>
  <si>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</si>
  <si>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</si>
  <si>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</si>
  <si>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</si>
  <si>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</si>
  <si>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</si>
  <si>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</si>
  <si>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</si>
  <si>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</si>
  <si>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</si>
  <si>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</si>
  <si>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</si>
  <si>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</si>
  <si>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</si>
  <si>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</si>
  <si>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</si>
  <si>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</si>
  <si>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</si>
  <si>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</si>
  <si>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</si>
  <si>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</si>
  <si>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</si>
  <si>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</si>
  <si>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</si>
  <si>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</si>
  <si>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</si>
  <si>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</si>
  <si>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</si>
  <si>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</si>
  <si>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</si>
  <si>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</si>
  <si>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</si>
  <si>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</si>
  <si>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</si>
  <si>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</si>
  <si>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</si>
  <si>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</si>
  <si>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</si>
  <si>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</si>
  <si>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</si>
  <si>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</si>
  <si>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</si>
  <si>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</si>
  <si>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</si>
  <si>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</si>
  <si>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</si>
  <si>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</si>
  <si>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</si>
  <si>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</si>
  <si>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</si>
  <si>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</si>
  <si>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</si>
  <si>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</si>
  <si>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</si>
  <si>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</si>
  <si>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</si>
  <si>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</si>
  <si>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</si>
  <si>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</si>
  <si>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</si>
  <si>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</si>
  <si>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</si>
  <si>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</si>
  <si>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</si>
  <si>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</si>
  <si>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</si>
  <si>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</si>
  <si>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</si>
  <si>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</si>
  <si>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</si>
  <si>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</si>
  <si>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</si>
  <si>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</si>
  <si>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</si>
  <si>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</si>
  <si>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</si>
  <si>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</si>
  <si>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</si>
  <si>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</si>
  <si>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</si>
  <si>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</si>
  <si>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</si>
  <si>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</si>
  <si>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</si>
  <si>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</si>
  <si>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</si>
  <si>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</si>
  <si>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</si>
  <si>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</si>
  <si>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</si>
  <si>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</si>
  <si>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</si>
  <si>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</si>
  <si>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</si>
  <si>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</si>
  <si>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</si>
  <si>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</si>
  <si>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</si>
  <si>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</si>
  <si>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</si>
  <si>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</si>
  <si>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</si>
  <si>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</si>
  <si>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</si>
  <si>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</si>
  <si>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</si>
  <si>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</si>
  <si>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</si>
  <si>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</si>
  <si>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</si>
  <si>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</si>
  <si>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</si>
  <si>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</si>
  <si>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Т.Ю. Меледина</t>
  </si>
  <si>
    <t>03 1 09 00000</t>
  </si>
  <si>
    <t>3.1.9</t>
  </si>
  <si>
    <t>Основное мероприятие "Предоставление дополнительной меры социальной поддержки гражданам, проживающим в Бодайбинском районе"</t>
  </si>
  <si>
    <t>3.4.2</t>
  </si>
  <si>
    <t>03 4 02 00000</t>
  </si>
  <si>
    <t>План на 2021 год в соответствии со сводной бюджетной росписью</t>
  </si>
  <si>
    <t>на 01.09.2021 года</t>
  </si>
  <si>
    <t>Исполнено на 01.09.2021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</si>
</sst>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228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+D8+D19+D26+D43+D50+D52+D56+D61+D63+D68+D73+D76</f>
        <v>1575327970.43</v>
      </c>
      <c r="E7" s="44">
        <f>+E8+E19+E26+E43+E50+E52+E56+E61+E63+E68+E73+E76</f>
        <v>941594931.17</v>
      </c>
      <c r="F7" s="47">
        <f>+E7/D7</f>
        <v>0.5977135865320686</v>
      </c>
    </row>
    <row r="8" spans="1:6" s="58" customFormat="1" ht="31.5">
      <c r="A8" s="14">
        <v>1</v>
      </c>
      <c r="B8" s="59" t="s">
        <v>154</v>
      </c>
      <c r="C8" s="14" t="s">
        <v>31</v>
      </c>
      <c r="D8" s="44">
        <f>SUM(D9:D18)</f>
        <v>853954182.7900001</v>
      </c>
      <c r="E8" s="44">
        <f>SUM(E9:E18)</f>
        <v>572477206.56</v>
      </c>
      <c r="F8" s="47">
        <f>+E8/D8</f>
        <v>0.67038398323623</v>
      </c>
    </row>
    <row r="9" spans="1:6" s="2" customFormat="1" ht="25.5">
      <c r="A9" s="33" t="s">
        <v>65</v>
      </c>
      <c r="B9" s="62" t="s">
        <v>175</v>
      </c>
      <c r="C9" s="15" t="s">
        <v>28</v>
      </c>
      <c r="D9" s="45">
        <v>245573364</v>
      </c>
      <c r="E9" s="45">
        <v>169197828.58</v>
      </c>
      <c r="F9" s="48">
        <f>+E9/D9</f>
        <v>0.6889909631241604</v>
      </c>
    </row>
    <row r="10" spans="1:6" s="2" customFormat="1" ht="31.5" customHeight="1">
      <c r="A10" s="34" t="s">
        <v>66</v>
      </c>
      <c r="B10" s="62" t="s">
        <v>176</v>
      </c>
      <c r="C10" s="15" t="s">
        <v>61</v>
      </c>
      <c r="D10" s="45">
        <v>370569155.95</v>
      </c>
      <c r="E10" s="45">
        <v>260037323.26</v>
      </c>
      <c r="F10" s="48">
        <f aca="true" t="shared" si="0" ref="F10:F25">+E10/D10</f>
        <v>0.7017241426728085</v>
      </c>
    </row>
    <row r="11" spans="1:6" s="2" customFormat="1" ht="25.5">
      <c r="A11" s="33" t="s">
        <v>67</v>
      </c>
      <c r="B11" s="62" t="s">
        <v>177</v>
      </c>
      <c r="C11" s="54" t="s">
        <v>32</v>
      </c>
      <c r="D11" s="45">
        <v>94121981</v>
      </c>
      <c r="E11" s="45">
        <v>54744451.53</v>
      </c>
      <c r="F11" s="48">
        <f t="shared" si="0"/>
        <v>0.581633014396499</v>
      </c>
    </row>
    <row r="12" spans="1:6" s="2" customFormat="1" ht="38.25">
      <c r="A12" s="33" t="s">
        <v>68</v>
      </c>
      <c r="B12" s="62" t="s">
        <v>178</v>
      </c>
      <c r="C12" s="15" t="s">
        <v>29</v>
      </c>
      <c r="D12" s="45">
        <v>1772130</v>
      </c>
      <c r="E12" s="45">
        <v>1515694</v>
      </c>
      <c r="F12" s="48">
        <f t="shared" si="0"/>
        <v>0.855295040431571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20199770.84</v>
      </c>
      <c r="E13" s="45">
        <v>16131179.12</v>
      </c>
      <c r="F13" s="48">
        <f t="shared" si="0"/>
        <v>0.7985822833225765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829920</v>
      </c>
      <c r="E14" s="45">
        <v>306337.66</v>
      </c>
      <c r="F14" s="48">
        <f t="shared" si="0"/>
        <v>0.36911709562367456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112664795</v>
      </c>
      <c r="E15" s="45">
        <v>65025202.62</v>
      </c>
      <c r="F15" s="48">
        <f t="shared" si="0"/>
        <v>0.577156356783856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7625616</v>
      </c>
      <c r="E16" s="45">
        <v>5204269.79</v>
      </c>
      <c r="F16" s="48">
        <f t="shared" si="0"/>
        <v>0.6824720507825204</v>
      </c>
    </row>
    <row r="17" spans="1:6" s="2" customFormat="1" ht="12.75">
      <c r="A17" s="33" t="s">
        <v>73</v>
      </c>
      <c r="B17" s="62" t="s">
        <v>179</v>
      </c>
      <c r="C17" s="15" t="s">
        <v>33</v>
      </c>
      <c r="D17" s="45">
        <v>491900</v>
      </c>
      <c r="E17" s="45">
        <v>211630</v>
      </c>
      <c r="F17" s="48">
        <f>+E17/D17</f>
        <v>0.43022972148810734</v>
      </c>
    </row>
    <row r="18" spans="1:6" s="2" customFormat="1" ht="51">
      <c r="A18" s="33" t="s">
        <v>181</v>
      </c>
      <c r="B18" s="63" t="s">
        <v>180</v>
      </c>
      <c r="C18" s="15" t="s">
        <v>182</v>
      </c>
      <c r="D18" s="45">
        <v>105550</v>
      </c>
      <c r="E18" s="45">
        <v>103290</v>
      </c>
      <c r="F18" s="48">
        <f t="shared" si="0"/>
        <v>0.9785883467550923</v>
      </c>
    </row>
    <row r="19" spans="1:6" s="58" customFormat="1" ht="31.5">
      <c r="A19" s="14" t="s">
        <v>74</v>
      </c>
      <c r="B19" s="59" t="s">
        <v>153</v>
      </c>
      <c r="C19" s="14" t="s">
        <v>15</v>
      </c>
      <c r="D19" s="44">
        <f>SUM(D20:D25)</f>
        <v>224304313.3</v>
      </c>
      <c r="E19" s="44">
        <f>SUM(E20:E25)</f>
        <v>132881704.69</v>
      </c>
      <c r="F19" s="47">
        <f>+E19/D19</f>
        <v>0.592417072748284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34009100</v>
      </c>
      <c r="E20" s="45">
        <v>20707703.64</v>
      </c>
      <c r="F20" s="48">
        <f t="shared" si="0"/>
        <v>0.6088871402065917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81223529.3</v>
      </c>
      <c r="E21" s="45">
        <v>44736580.86</v>
      </c>
      <c r="F21" s="48">
        <f t="shared" si="0"/>
        <v>0.5507835136634478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32221105</v>
      </c>
      <c r="E22" s="45">
        <v>19364426.43</v>
      </c>
      <c r="F22" s="48">
        <f t="shared" si="0"/>
        <v>0.6009857958006095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9191979</v>
      </c>
      <c r="E23" s="45">
        <v>6121617.33</v>
      </c>
      <c r="F23" s="48">
        <f t="shared" si="0"/>
        <v>0.6659738158670728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67351300</v>
      </c>
      <c r="E24" s="45">
        <v>41904966.43</v>
      </c>
      <c r="F24" s="48">
        <f t="shared" si="0"/>
        <v>0.6221849679219258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46410</v>
      </c>
      <c r="F25" s="48">
        <f t="shared" si="0"/>
        <v>0.1510250569476082</v>
      </c>
    </row>
    <row r="26" spans="1:6" s="58" customFormat="1" ht="31.5">
      <c r="A26" s="14" t="s">
        <v>81</v>
      </c>
      <c r="B26" s="59" t="s">
        <v>156</v>
      </c>
      <c r="C26" s="14" t="s">
        <v>17</v>
      </c>
      <c r="D26" s="44">
        <f>+D27+D36+D38+D41</f>
        <v>169812325</v>
      </c>
      <c r="E26" s="44">
        <f>+E27+E36+E38+E41</f>
        <v>96210507.44999999</v>
      </c>
      <c r="F26" s="47">
        <f>+E26/D26</f>
        <v>0.5665696376867815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SUM(D28:D35)</f>
        <v>142483925</v>
      </c>
      <c r="E27" s="46">
        <f>SUM(E28:E35)</f>
        <v>82655006.42999999</v>
      </c>
      <c r="F27" s="49">
        <f>+E27/D27</f>
        <v>0.5801005722575371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95447115</v>
      </c>
      <c r="E28" s="45">
        <v>52132559.9</v>
      </c>
      <c r="F28" s="48">
        <f aca="true" t="shared" si="1" ref="F28:F33">+E28/D28</f>
        <v>0.5461931447587494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6106100</v>
      </c>
      <c r="E29" s="45">
        <v>3105863.54</v>
      </c>
      <c r="F29" s="48">
        <f t="shared" si="1"/>
        <v>0.5086493080689802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11086390</v>
      </c>
      <c r="E30" s="45">
        <v>6222694.73</v>
      </c>
      <c r="F30" s="48">
        <f t="shared" si="1"/>
        <v>0.5612913428086149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5533988.79</v>
      </c>
      <c r="F31" s="48">
        <f t="shared" si="1"/>
        <v>0.7020244821068389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108479.9</v>
      </c>
      <c r="F32" s="48">
        <f t="shared" si="1"/>
        <v>0.3580194719471947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5700300</v>
      </c>
      <c r="E33" s="45">
        <v>2375939.57</v>
      </c>
      <c r="F33" s="48">
        <f t="shared" si="1"/>
        <v>0.4168095661631844</v>
      </c>
    </row>
    <row r="34" spans="1:6" s="2" customFormat="1" ht="25.5">
      <c r="A34" s="33" t="s">
        <v>212</v>
      </c>
      <c r="B34" s="62" t="s">
        <v>214</v>
      </c>
      <c r="C34" s="15" t="s">
        <v>213</v>
      </c>
      <c r="D34" s="45">
        <v>299200</v>
      </c>
      <c r="E34" s="45">
        <v>0</v>
      </c>
      <c r="F34" s="48">
        <f>+E34/D34</f>
        <v>0</v>
      </c>
    </row>
    <row r="35" spans="1:6" s="2" customFormat="1" ht="25.5">
      <c r="A35" s="33" t="s">
        <v>224</v>
      </c>
      <c r="B35" s="62" t="s">
        <v>225</v>
      </c>
      <c r="C35" s="15" t="s">
        <v>223</v>
      </c>
      <c r="D35" s="45">
        <v>15658920</v>
      </c>
      <c r="E35" s="45">
        <v>13175480</v>
      </c>
      <c r="F35" s="48">
        <f>+E35/D35</f>
        <v>0.8414041325966286</v>
      </c>
    </row>
    <row r="36" spans="1:6" s="2" customFormat="1" ht="31.5">
      <c r="A36" s="36" t="s">
        <v>203</v>
      </c>
      <c r="B36" s="65" t="s">
        <v>183</v>
      </c>
      <c r="C36" s="55" t="s">
        <v>205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204</v>
      </c>
      <c r="B37" s="62" t="s">
        <v>184</v>
      </c>
      <c r="C37" s="15" t="s">
        <v>206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185</v>
      </c>
      <c r="C38" s="56" t="s">
        <v>18</v>
      </c>
      <c r="D38" s="46">
        <f>+D39+D40</f>
        <v>21299800</v>
      </c>
      <c r="E38" s="46">
        <f>+E39+E40</f>
        <v>10213828.629999999</v>
      </c>
      <c r="F38" s="49">
        <f aca="true" t="shared" si="2" ref="F38:F71">+E38/D38</f>
        <v>0.4795269734927088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15299800</v>
      </c>
      <c r="E39" s="45">
        <v>4231012.63</v>
      </c>
      <c r="F39" s="48">
        <f t="shared" si="2"/>
        <v>0.2765403881096485</v>
      </c>
    </row>
    <row r="40" spans="1:6" s="2" customFormat="1" ht="25.5">
      <c r="A40" s="33" t="s">
        <v>226</v>
      </c>
      <c r="B40" s="62" t="s">
        <v>7</v>
      </c>
      <c r="C40" s="15" t="s">
        <v>227</v>
      </c>
      <c r="D40" s="45">
        <v>6000000</v>
      </c>
      <c r="E40" s="45">
        <v>5982816</v>
      </c>
      <c r="F40" s="48">
        <f>+E40/D40</f>
        <v>0.997136</v>
      </c>
    </row>
    <row r="41" spans="1:6" s="16" customFormat="1" ht="31.5">
      <c r="A41" s="38" t="s">
        <v>91</v>
      </c>
      <c r="B41" s="65" t="s">
        <v>186</v>
      </c>
      <c r="C41" s="55" t="s">
        <v>45</v>
      </c>
      <c r="D41" s="46">
        <f>+D42</f>
        <v>5728600</v>
      </c>
      <c r="E41" s="46">
        <f>+E42</f>
        <v>3341672.39</v>
      </c>
      <c r="F41" s="49">
        <f t="shared" si="2"/>
        <v>0.5833314230352966</v>
      </c>
    </row>
    <row r="42" spans="1:6" s="2" customFormat="1" ht="25.5">
      <c r="A42" s="33" t="s">
        <v>92</v>
      </c>
      <c r="B42" s="62" t="s">
        <v>187</v>
      </c>
      <c r="C42" s="15" t="s">
        <v>46</v>
      </c>
      <c r="D42" s="45">
        <v>5728600</v>
      </c>
      <c r="E42" s="45">
        <v>3341672.39</v>
      </c>
      <c r="F42" s="48">
        <f t="shared" si="2"/>
        <v>0.5833314230352966</v>
      </c>
    </row>
    <row r="43" spans="1:6" s="58" customFormat="1" ht="31.5">
      <c r="A43" s="14" t="s">
        <v>93</v>
      </c>
      <c r="B43" s="59" t="s">
        <v>159</v>
      </c>
      <c r="C43" s="14" t="s">
        <v>50</v>
      </c>
      <c r="D43" s="44">
        <f>+D44+D48</f>
        <v>764000</v>
      </c>
      <c r="E43" s="44">
        <f>+E44+E48</f>
        <v>279259.64</v>
      </c>
      <c r="F43" s="47">
        <f t="shared" si="2"/>
        <v>0.3655230890052356</v>
      </c>
    </row>
    <row r="44" spans="1:6" s="16" customFormat="1" ht="15.75">
      <c r="A44" s="38" t="s">
        <v>94</v>
      </c>
      <c r="B44" s="65" t="s">
        <v>188</v>
      </c>
      <c r="C44" s="55" t="s">
        <v>51</v>
      </c>
      <c r="D44" s="46">
        <f>+D45+D46+D47</f>
        <v>674800</v>
      </c>
      <c r="E44" s="46">
        <f>+E45+E46+E47</f>
        <v>193893</v>
      </c>
      <c r="F44" s="49">
        <f t="shared" si="2"/>
        <v>0.2873340248962656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59780</v>
      </c>
      <c r="F45" s="48">
        <f t="shared" si="2"/>
        <v>0.1168491008600469</v>
      </c>
    </row>
    <row r="46" spans="1:6" s="2" customFormat="1" ht="12.75">
      <c r="A46" s="33" t="s">
        <v>215</v>
      </c>
      <c r="B46" s="62" t="s">
        <v>219</v>
      </c>
      <c r="C46" s="15" t="s">
        <v>217</v>
      </c>
      <c r="D46" s="45">
        <v>39200</v>
      </c>
      <c r="E46" s="45">
        <v>38385</v>
      </c>
      <c r="F46" s="48">
        <f>+E46/D46</f>
        <v>0.9792091836734694</v>
      </c>
    </row>
    <row r="47" spans="1:6" s="2" customFormat="1" ht="25.5">
      <c r="A47" s="33" t="s">
        <v>216</v>
      </c>
      <c r="B47" s="62" t="s">
        <v>220</v>
      </c>
      <c r="C47" s="15" t="s">
        <v>218</v>
      </c>
      <c r="D47" s="45">
        <v>124000</v>
      </c>
      <c r="E47" s="45">
        <v>95728</v>
      </c>
      <c r="F47" s="48">
        <f>+E47/D47</f>
        <v>0.772</v>
      </c>
    </row>
    <row r="48" spans="1:6" s="16" customFormat="1" ht="47.25">
      <c r="A48" s="38" t="s">
        <v>149</v>
      </c>
      <c r="B48" s="65" t="s">
        <v>189</v>
      </c>
      <c r="C48" s="55" t="s">
        <v>151</v>
      </c>
      <c r="D48" s="46">
        <f>+D49</f>
        <v>89200</v>
      </c>
      <c r="E48" s="46">
        <f>+E49</f>
        <v>85366.64</v>
      </c>
      <c r="F48" s="49">
        <f>+E48/D48</f>
        <v>0.9570251121076233</v>
      </c>
    </row>
    <row r="49" spans="1:6" s="2" customFormat="1" ht="25.5">
      <c r="A49" s="33" t="s">
        <v>150</v>
      </c>
      <c r="B49" s="62" t="s">
        <v>221</v>
      </c>
      <c r="C49" s="15" t="s">
        <v>152</v>
      </c>
      <c r="D49" s="45">
        <v>89200</v>
      </c>
      <c r="E49" s="45">
        <v>85366.64</v>
      </c>
      <c r="F49" s="48">
        <f>+E49/D49</f>
        <v>0.9570251121076233</v>
      </c>
    </row>
    <row r="50" spans="1:6" s="58" customFormat="1" ht="31.5">
      <c r="A50" s="14" t="s">
        <v>96</v>
      </c>
      <c r="B50" s="59" t="s">
        <v>160</v>
      </c>
      <c r="C50" s="14" t="s">
        <v>56</v>
      </c>
      <c r="D50" s="44">
        <f>+D51</f>
        <v>1764500</v>
      </c>
      <c r="E50" s="44">
        <f>+E51</f>
        <v>1163843.55</v>
      </c>
      <c r="F50" s="47">
        <f t="shared" si="2"/>
        <v>0.6595882969679796</v>
      </c>
    </row>
    <row r="51" spans="1:6" s="2" customFormat="1" ht="25.5">
      <c r="A51" s="33" t="s">
        <v>97</v>
      </c>
      <c r="B51" s="62" t="s">
        <v>12</v>
      </c>
      <c r="C51" s="15" t="s">
        <v>57</v>
      </c>
      <c r="D51" s="45">
        <v>1764500</v>
      </c>
      <c r="E51" s="45">
        <v>1163843.55</v>
      </c>
      <c r="F51" s="48">
        <f t="shared" si="2"/>
        <v>0.6595882969679796</v>
      </c>
    </row>
    <row r="52" spans="1:6" s="58" customFormat="1" ht="47.25">
      <c r="A52" s="14" t="s">
        <v>98</v>
      </c>
      <c r="B52" s="59" t="s">
        <v>155</v>
      </c>
      <c r="C52" s="14" t="s">
        <v>25</v>
      </c>
      <c r="D52" s="44">
        <f>SUM(D53:D55)</f>
        <v>175634577.69</v>
      </c>
      <c r="E52" s="44">
        <f>SUM(E53:E55)</f>
        <v>54734236.5</v>
      </c>
      <c r="F52" s="47">
        <f t="shared" si="2"/>
        <v>0.3116370205678262</v>
      </c>
    </row>
    <row r="53" spans="1:6" s="2" customFormat="1" ht="25.5">
      <c r="A53" s="33" t="s">
        <v>99</v>
      </c>
      <c r="B53" s="62" t="s">
        <v>138</v>
      </c>
      <c r="C53" s="15" t="s">
        <v>26</v>
      </c>
      <c r="D53" s="45">
        <v>30329053.69</v>
      </c>
      <c r="E53" s="45">
        <v>11624381.6</v>
      </c>
      <c r="F53" s="48">
        <f t="shared" si="2"/>
        <v>0.38327544666626884</v>
      </c>
    </row>
    <row r="54" spans="1:6" s="2" customFormat="1" ht="25.5">
      <c r="A54" s="33" t="s">
        <v>100</v>
      </c>
      <c r="B54" s="62" t="s">
        <v>190</v>
      </c>
      <c r="C54" s="15" t="s">
        <v>48</v>
      </c>
      <c r="D54" s="45">
        <v>138215124</v>
      </c>
      <c r="E54" s="45">
        <v>39534024.76</v>
      </c>
      <c r="F54" s="48">
        <f t="shared" si="2"/>
        <v>0.286032552848558</v>
      </c>
    </row>
    <row r="55" spans="1:6" s="2" customFormat="1" ht="25.5">
      <c r="A55" s="33" t="s">
        <v>101</v>
      </c>
      <c r="B55" s="62" t="s">
        <v>191</v>
      </c>
      <c r="C55" s="15" t="s">
        <v>42</v>
      </c>
      <c r="D55" s="45">
        <v>7090400</v>
      </c>
      <c r="E55" s="45">
        <v>3575830.14</v>
      </c>
      <c r="F55" s="48">
        <f t="shared" si="2"/>
        <v>0.5043199452781225</v>
      </c>
    </row>
    <row r="56" spans="1:6" s="58" customFormat="1" ht="31.5">
      <c r="A56" s="14" t="s">
        <v>102</v>
      </c>
      <c r="B56" s="59" t="s">
        <v>157</v>
      </c>
      <c r="C56" s="14" t="s">
        <v>43</v>
      </c>
      <c r="D56" s="44">
        <f>+D57+D58+D59+D60</f>
        <v>136466315.12</v>
      </c>
      <c r="E56" s="44">
        <f>+E57+E58+E59+E60</f>
        <v>73407971.03</v>
      </c>
      <c r="F56" s="47">
        <f t="shared" si="2"/>
        <v>0.5379200791451691</v>
      </c>
    </row>
    <row r="57" spans="1:6" s="2" customFormat="1" ht="25.5">
      <c r="A57" s="33" t="s">
        <v>207</v>
      </c>
      <c r="B57" s="62" t="s">
        <v>192</v>
      </c>
      <c r="C57" s="15" t="s">
        <v>58</v>
      </c>
      <c r="D57" s="45">
        <v>39671500</v>
      </c>
      <c r="E57" s="45">
        <v>21800612.11</v>
      </c>
      <c r="F57" s="48">
        <f t="shared" si="2"/>
        <v>0.5495283039461578</v>
      </c>
    </row>
    <row r="58" spans="1:6" s="2" customFormat="1" ht="38.25">
      <c r="A58" s="33" t="s">
        <v>208</v>
      </c>
      <c r="B58" s="62" t="s">
        <v>193</v>
      </c>
      <c r="C58" s="15" t="s">
        <v>59</v>
      </c>
      <c r="D58" s="45">
        <v>480000</v>
      </c>
      <c r="E58" s="45">
        <v>210000</v>
      </c>
      <c r="F58" s="48">
        <f t="shared" si="2"/>
        <v>0.4375</v>
      </c>
    </row>
    <row r="59" spans="1:6" s="2" customFormat="1" ht="25.5">
      <c r="A59" s="33" t="s">
        <v>209</v>
      </c>
      <c r="B59" s="62" t="s">
        <v>13</v>
      </c>
      <c r="C59" s="15" t="s">
        <v>60</v>
      </c>
      <c r="D59" s="45">
        <v>56211497.96</v>
      </c>
      <c r="E59" s="45">
        <v>39029318.67</v>
      </c>
      <c r="F59" s="48">
        <f t="shared" si="2"/>
        <v>0.6943298094950822</v>
      </c>
    </row>
    <row r="60" spans="1:6" s="2" customFormat="1" ht="25.5">
      <c r="A60" s="33" t="s">
        <v>210</v>
      </c>
      <c r="B60" s="62" t="s">
        <v>127</v>
      </c>
      <c r="C60" s="15" t="s">
        <v>128</v>
      </c>
      <c r="D60" s="45">
        <v>40103317.16</v>
      </c>
      <c r="E60" s="45">
        <v>12368040.25</v>
      </c>
      <c r="F60" s="48">
        <f>+E60/D60</f>
        <v>0.30840441953106507</v>
      </c>
    </row>
    <row r="61" spans="1:6" s="58" customFormat="1" ht="31.5">
      <c r="A61" s="14" t="s">
        <v>103</v>
      </c>
      <c r="B61" s="59" t="s">
        <v>161</v>
      </c>
      <c r="C61" s="14" t="s">
        <v>54</v>
      </c>
      <c r="D61" s="44">
        <f>+D62</f>
        <v>7223853.3</v>
      </c>
      <c r="E61" s="44">
        <f>+E62</f>
        <v>7223853.3</v>
      </c>
      <c r="F61" s="47">
        <f>+E61/D61</f>
        <v>1</v>
      </c>
    </row>
    <row r="62" spans="1:6" s="2" customFormat="1" ht="25.5">
      <c r="A62" s="33" t="s">
        <v>104</v>
      </c>
      <c r="B62" s="62" t="s">
        <v>139</v>
      </c>
      <c r="C62" s="15" t="s">
        <v>55</v>
      </c>
      <c r="D62" s="45">
        <v>7223853.3</v>
      </c>
      <c r="E62" s="45">
        <v>7223853.3</v>
      </c>
      <c r="F62" s="48">
        <f>+E62/D62</f>
        <v>1</v>
      </c>
    </row>
    <row r="63" spans="1:6" s="58" customFormat="1" ht="31.5">
      <c r="A63" s="14" t="s">
        <v>107</v>
      </c>
      <c r="B63" s="59" t="s">
        <v>162</v>
      </c>
      <c r="C63" s="14" t="s">
        <v>113</v>
      </c>
      <c r="D63" s="44">
        <f>SUM(D64:D67)</f>
        <v>1026500</v>
      </c>
      <c r="E63" s="44">
        <f>SUM(E64:E67)</f>
        <v>610952.86</v>
      </c>
      <c r="F63" s="47">
        <f t="shared" si="2"/>
        <v>0.5951805747686313</v>
      </c>
    </row>
    <row r="64" spans="1:6" s="2" customFormat="1" ht="25.5">
      <c r="A64" s="33" t="s">
        <v>108</v>
      </c>
      <c r="B64" s="62" t="s">
        <v>112</v>
      </c>
      <c r="C64" s="15" t="s">
        <v>114</v>
      </c>
      <c r="D64" s="45">
        <v>221800</v>
      </c>
      <c r="E64" s="45">
        <v>145385.42</v>
      </c>
      <c r="F64" s="48">
        <f>+E64/D64</f>
        <v>0.655479801623084</v>
      </c>
    </row>
    <row r="65" spans="1:6" s="2" customFormat="1" ht="25.5">
      <c r="A65" s="33" t="s">
        <v>109</v>
      </c>
      <c r="B65" s="62" t="s">
        <v>118</v>
      </c>
      <c r="C65" s="15" t="s">
        <v>115</v>
      </c>
      <c r="D65" s="45">
        <v>138200</v>
      </c>
      <c r="E65" s="45">
        <v>30820</v>
      </c>
      <c r="F65" s="48">
        <f>+E65/D65</f>
        <v>0.22301013024602026</v>
      </c>
    </row>
    <row r="66" spans="1:6" s="2" customFormat="1" ht="25.5">
      <c r="A66" s="33" t="s">
        <v>110</v>
      </c>
      <c r="B66" s="62" t="s">
        <v>194</v>
      </c>
      <c r="C66" s="15" t="s">
        <v>116</v>
      </c>
      <c r="D66" s="45">
        <v>285600</v>
      </c>
      <c r="E66" s="45">
        <v>191231.43</v>
      </c>
      <c r="F66" s="48">
        <f>+E66/D66</f>
        <v>0.6695778361344538</v>
      </c>
    </row>
    <row r="67" spans="1:6" s="2" customFormat="1" ht="38.25">
      <c r="A67" s="33" t="s">
        <v>111</v>
      </c>
      <c r="B67" s="62" t="s">
        <v>140</v>
      </c>
      <c r="C67" s="15" t="s">
        <v>117</v>
      </c>
      <c r="D67" s="45">
        <v>380900</v>
      </c>
      <c r="E67" s="45">
        <v>243516.01</v>
      </c>
      <c r="F67" s="48">
        <f t="shared" si="2"/>
        <v>0.6393174323969546</v>
      </c>
    </row>
    <row r="68" spans="1:6" s="58" customFormat="1" ht="31.5">
      <c r="A68" s="14" t="s">
        <v>129</v>
      </c>
      <c r="B68" s="59" t="s">
        <v>163</v>
      </c>
      <c r="C68" s="14" t="s">
        <v>122</v>
      </c>
      <c r="D68" s="44">
        <f>+D69+D71</f>
        <v>3633723.69</v>
      </c>
      <c r="E68" s="44">
        <f>+E69+E71</f>
        <v>2423508.85</v>
      </c>
      <c r="F68" s="47">
        <f>+E68/D68</f>
        <v>0.6669491289801399</v>
      </c>
    </row>
    <row r="69" spans="1:6" s="16" customFormat="1" ht="31.5">
      <c r="A69" s="38" t="s">
        <v>130</v>
      </c>
      <c r="B69" s="65" t="s">
        <v>141</v>
      </c>
      <c r="C69" s="57" t="s">
        <v>123</v>
      </c>
      <c r="D69" s="46">
        <f>+D70</f>
        <v>3625223.69</v>
      </c>
      <c r="E69" s="46">
        <f>+E70</f>
        <v>2421508.85</v>
      </c>
      <c r="F69" s="49">
        <f t="shared" si="2"/>
        <v>0.6679612231045527</v>
      </c>
    </row>
    <row r="70" spans="1:6" s="2" customFormat="1" ht="12.75">
      <c r="A70" s="33" t="s">
        <v>131</v>
      </c>
      <c r="B70" s="62" t="s">
        <v>195</v>
      </c>
      <c r="C70" s="15" t="s">
        <v>124</v>
      </c>
      <c r="D70" s="45">
        <v>3625223.69</v>
      </c>
      <c r="E70" s="45">
        <v>2421508.85</v>
      </c>
      <c r="F70" s="48">
        <f>+E70/D70</f>
        <v>0.6679612231045527</v>
      </c>
    </row>
    <row r="71" spans="1:6" s="16" customFormat="1" ht="31.5">
      <c r="A71" s="38" t="s">
        <v>132</v>
      </c>
      <c r="B71" s="65" t="s">
        <v>196</v>
      </c>
      <c r="C71" s="57" t="s">
        <v>125</v>
      </c>
      <c r="D71" s="46">
        <f>+D72</f>
        <v>8500</v>
      </c>
      <c r="E71" s="46">
        <f>+E72</f>
        <v>2000</v>
      </c>
      <c r="F71" s="49">
        <f t="shared" si="2"/>
        <v>0.23529411764705882</v>
      </c>
    </row>
    <row r="72" spans="1:6" s="2" customFormat="1" ht="12.75">
      <c r="A72" s="33" t="s">
        <v>133</v>
      </c>
      <c r="B72" s="62" t="s">
        <v>197</v>
      </c>
      <c r="C72" s="15" t="s">
        <v>126</v>
      </c>
      <c r="D72" s="45">
        <v>8500</v>
      </c>
      <c r="E72" s="45">
        <v>2000</v>
      </c>
      <c r="F72" s="48">
        <f aca="true" t="shared" si="3" ref="F72:F80">+E72/D72</f>
        <v>0.23529411764705882</v>
      </c>
    </row>
    <row r="73" spans="1:6" s="58" customFormat="1" ht="31.5">
      <c r="A73" s="14" t="s">
        <v>143</v>
      </c>
      <c r="B73" s="59" t="s">
        <v>158</v>
      </c>
      <c r="C73" s="14" t="s">
        <v>146</v>
      </c>
      <c r="D73" s="44">
        <f>+D74+D75</f>
        <v>89800</v>
      </c>
      <c r="E73" s="44">
        <f>+E74+E75</f>
        <v>89482</v>
      </c>
      <c r="F73" s="47">
        <f t="shared" si="3"/>
        <v>0.9964587973273942</v>
      </c>
    </row>
    <row r="74" spans="1:6" s="2" customFormat="1" ht="38.25">
      <c r="A74" s="33" t="s">
        <v>144</v>
      </c>
      <c r="B74" s="62" t="s">
        <v>142</v>
      </c>
      <c r="C74" s="15" t="s">
        <v>147</v>
      </c>
      <c r="D74" s="45">
        <v>55100</v>
      </c>
      <c r="E74" s="45">
        <v>54896</v>
      </c>
      <c r="F74" s="48">
        <f t="shared" si="3"/>
        <v>0.9962976406533576</v>
      </c>
    </row>
    <row r="75" spans="1:6" s="2" customFormat="1" ht="25.5">
      <c r="A75" s="33" t="s">
        <v>145</v>
      </c>
      <c r="B75" s="62" t="s">
        <v>198</v>
      </c>
      <c r="C75" s="15" t="s">
        <v>148</v>
      </c>
      <c r="D75" s="45">
        <v>34700</v>
      </c>
      <c r="E75" s="45">
        <v>34586</v>
      </c>
      <c r="F75" s="48">
        <f t="shared" si="3"/>
        <v>0.9967146974063401</v>
      </c>
    </row>
    <row r="76" spans="1:6" s="2" customFormat="1" ht="31.5">
      <c r="A76" s="14" t="s">
        <v>164</v>
      </c>
      <c r="B76" s="59" t="s">
        <v>174</v>
      </c>
      <c r="C76" s="14" t="s">
        <v>169</v>
      </c>
      <c r="D76" s="44">
        <f>+D77+D79</f>
        <v>653879.54</v>
      </c>
      <c r="E76" s="44">
        <f>+E77+E79</f>
        <v>92404.74</v>
      </c>
      <c r="F76" s="47">
        <f t="shared" si="3"/>
        <v>0.1413176806235595</v>
      </c>
    </row>
    <row r="77" spans="1:6" s="2" customFormat="1" ht="31.5">
      <c r="A77" s="38" t="s">
        <v>165</v>
      </c>
      <c r="B77" s="65" t="s">
        <v>199</v>
      </c>
      <c r="C77" s="57" t="s">
        <v>170</v>
      </c>
      <c r="D77" s="46">
        <f>+D78</f>
        <v>535000</v>
      </c>
      <c r="E77" s="46">
        <f>+E78</f>
        <v>12400</v>
      </c>
      <c r="F77" s="49">
        <f t="shared" si="3"/>
        <v>0.023177570093457944</v>
      </c>
    </row>
    <row r="78" spans="1:6" s="2" customFormat="1" ht="25.5">
      <c r="A78" s="33" t="s">
        <v>166</v>
      </c>
      <c r="B78" s="62" t="s">
        <v>200</v>
      </c>
      <c r="C78" s="15" t="s">
        <v>171</v>
      </c>
      <c r="D78" s="45">
        <v>535000</v>
      </c>
      <c r="E78" s="45">
        <v>12400</v>
      </c>
      <c r="F78" s="48">
        <f t="shared" si="3"/>
        <v>0.023177570093457944</v>
      </c>
    </row>
    <row r="79" spans="1:6" s="2" customFormat="1" ht="31.5">
      <c r="A79" s="38" t="s">
        <v>167</v>
      </c>
      <c r="B79" s="65" t="s">
        <v>201</v>
      </c>
      <c r="C79" s="57" t="s">
        <v>172</v>
      </c>
      <c r="D79" s="46">
        <f>+D80</f>
        <v>118879.54</v>
      </c>
      <c r="E79" s="46">
        <f>+E80</f>
        <v>80004.74</v>
      </c>
      <c r="F79" s="49">
        <f t="shared" si="3"/>
        <v>0.6729899863340656</v>
      </c>
    </row>
    <row r="80" spans="1:6" s="2" customFormat="1" ht="25.5">
      <c r="A80" s="33" t="s">
        <v>168</v>
      </c>
      <c r="B80" s="62" t="s">
        <v>202</v>
      </c>
      <c r="C80" s="15" t="s">
        <v>173</v>
      </c>
      <c r="D80" s="45">
        <v>118879.54</v>
      </c>
      <c r="E80" s="45">
        <v>80004.74</v>
      </c>
      <c r="F80" s="48">
        <f t="shared" si="3"/>
        <v>0.6729899863340656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211</v>
      </c>
      <c r="B83" s="68"/>
      <c r="C83" s="25"/>
      <c r="D83" s="50"/>
      <c r="E83" s="69" t="s">
        <v>222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119</v>
      </c>
      <c r="B87" s="66"/>
      <c r="C87" s="25"/>
      <c r="D87" s="50"/>
      <c r="E87" s="50"/>
      <c r="F87" s="52"/>
    </row>
    <row r="88" spans="1:6" ht="15.75" customHeight="1">
      <c r="A88" s="66" t="s">
        <v>120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2021-06-10T03:49:12Z</cp:lastPrinted>
  <dcterms:created xsi:type="dcterms:W3CDTF">2004-09-01T05:21:12Z</dcterms:created>
  <dcterms:modified xsi:type="dcterms:W3CDTF">2021-12-23T03:51:53Z</dcterms:modified>
  <cp:category/>
  <cp:version/>
  <cp:contentType/>
  <cp:contentStatus/>
</cp:coreProperties>
</file>