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<sst xmlns="http://schemas.openxmlformats.org/spreadsheetml/2006/main" count="233" uniqueCount="231">
  <si>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</si>
  <si>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</si>
  <si>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</si>
  <si>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</si>
  <si>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</si>
  <si>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</si>
  <si>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</si>
  <si>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</si>
  <si>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</si>
  <si>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</si>
  <si>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</si>
  <si>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</si>
  <si>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</si>
  <si>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</si>
  <si>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</si>
  <si>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</si>
  <si>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</si>
  <si>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</si>
  <si>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</si>
  <si>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</si>
  <si>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</si>
  <si>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</si>
  <si>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</si>
  <si>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</si>
  <si>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</si>
  <si>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</si>
  <si>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</si>
  <si>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</si>
  <si>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</si>
  <si>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</si>
  <si>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</si>
  <si>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</si>
  <si>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</si>
  <si>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</si>
  <si>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</si>
  <si>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</si>
  <si>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</si>
  <si>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</si>
  <si>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</si>
  <si>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</si>
  <si>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</si>
  <si>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</si>
  <si>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</si>
  <si>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</si>
  <si>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</si>
  <si>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</si>
  <si>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</si>
  <si>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</si>
  <si>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</si>
  <si>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</si>
  <si>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</si>
  <si>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</si>
  <si>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</si>
  <si>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</si>
  <si>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</si>
  <si>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</si>
  <si>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</si>
  <si>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</si>
  <si>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</si>
  <si>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</si>
  <si>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</si>
  <si>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</si>
  <si>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</si>
  <si>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</si>
  <si>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</si>
  <si>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</si>
  <si>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</si>
  <si>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</si>
  <si>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</si>
  <si>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</si>
  <si>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</si>
  <si>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</si>
  <si>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</si>
  <si>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</si>
  <si>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</si>
  <si>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</si>
  <si>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</si>
  <si>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</si>
  <si>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</si>
  <si>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</si>
  <si>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</si>
  <si>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</si>
  <si>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</si>
  <si>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</si>
  <si>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</si>
  <si>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</si>
  <si>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</si>
  <si>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</si>
  <si>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</si>
  <si>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</si>
  <si>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</si>
  <si>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</si>
  <si>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</si>
  <si>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</si>
  <si>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</si>
  <si>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</si>
  <si>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</si>
  <si>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</si>
  <si>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</si>
  <si>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</si>
  <si>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</si>
  <si>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</si>
  <si>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</si>
  <si>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</si>
  <si>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</si>
  <si>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</si>
  <si>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</si>
  <si>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</si>
  <si>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</si>
  <si>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</si>
  <si>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</si>
  <si>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</si>
  <si>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</si>
  <si>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</si>
  <si>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</si>
  <si>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</si>
  <si>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</si>
  <si>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</si>
  <si>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</si>
  <si>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</si>
  <si>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</si>
  <si>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</si>
  <si>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</si>
  <si>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</si>
  <si>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</si>
  <si>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</si>
  <si>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</si>
  <si>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</si>
  <si>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</si>
  <si>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</si>
  <si>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</si>
  <si>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</si>
  <si>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</si>
  <si>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</si>
  <si>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</si>
  <si>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</si>
  <si>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</si>
  <si>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</si>
  <si>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</si>
  <si>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</si>
  <si>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</si>
  <si>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</si>
  <si>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</si>
  <si>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</si>
  <si>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</si>
  <si>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</si>
  <si>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</si>
  <si>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</si>
  <si>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</si>
  <si>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</si>
  <si>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</si>
  <si>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</si>
  <si>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</si>
  <si>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</si>
  <si>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</si>
  <si>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</si>
  <si>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</si>
  <si>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</si>
  <si>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</si>
  <si>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</si>
  <si>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</si>
  <si>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</si>
  <si>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</si>
  <si>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</si>
  <si>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</si>
  <si>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</si>
  <si>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</si>
  <si>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</si>
  <si>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</si>
  <si>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</si>
  <si>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</si>
  <si>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</si>
  <si>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</si>
  <si>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</si>
  <si>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</si>
  <si>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</si>
  <si>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</si>
  <si>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</si>
  <si>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</si>
  <si>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</si>
  <si>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</si>
  <si>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</si>
  <si>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</si>
  <si>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</si>
  <si>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</si>
  <si>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</si>
  <si>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</si>
  <si>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</si>
  <si>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</si>
  <si>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</si>
  <si>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</si>
  <si>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</si>
  <si>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</si>
  <si>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</si>
  <si>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</si>
  <si>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</si>
  <si>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</si>
  <si>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</si>
  <si>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</si>
  <si>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</si>
  <si>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</si>
  <si>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</si>
  <si>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</si>
  <si>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</si>
  <si>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</si>
  <si>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</si>
  <si>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</si>
  <si>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</si>
  <si>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</si>
  <si>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</si>
  <si>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</si>
  <si>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</si>
  <si>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</si>
  <si>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</si>
  <si>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</si>
  <si>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</si>
  <si>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</si>
  <si>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</si>
  <si>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</si>
  <si>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</si>
  <si>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</si>
  <si>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</si>
  <si>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</si>
  <si>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</si>
  <si>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</si>
  <si>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</si>
  <si>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</si>
  <si>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</si>
  <si>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План на 2021 год в соответствии со сводной бюджетной росписью</t>
  </si>
  <si>
    <t>на 01.06.2021 года</t>
  </si>
  <si>
    <t>Исполнено на 01.06.2021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</si>
</sst>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228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1543977269.59</v>
      </c>
      <c r="E7" s="44">
        <f>+E8+E19+E26+E43+E50+E52+E56+E61+E63+E68+E73+E76</f>
        <v>550951109.51</v>
      </c>
      <c r="F7" s="47">
        <f>+E7/D7</f>
        <v>0.3568388734481201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850673133.95</v>
      </c>
      <c r="E8" s="44">
        <f>SUM(E9:E18)</f>
        <v>337554658.09999996</v>
      </c>
      <c r="F8" s="47">
        <f>+E8/D8</f>
        <v>0.3968088853736392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244254230</v>
      </c>
      <c r="E9" s="45">
        <v>104480230.47</v>
      </c>
      <c r="F9" s="48">
        <f>+E9/D9</f>
        <v>0.4277519798531227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370664204.95</v>
      </c>
      <c r="E10" s="45">
        <v>159737855.94</v>
      </c>
      <c r="F10" s="48">
        <f aca="true" t="shared" si="0" ref="F10:F25">+E10/D10</f>
        <v>0.4309503151553237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94121964</v>
      </c>
      <c r="E11" s="45">
        <v>36146087.98</v>
      </c>
      <c r="F11" s="48">
        <f t="shared" si="0"/>
        <v>0.38403457008185676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1587300</v>
      </c>
      <c r="E12" s="45">
        <v>347000.32</v>
      </c>
      <c r="F12" s="48">
        <f t="shared" si="0"/>
        <v>0.2186104202104202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18332140</v>
      </c>
      <c r="E13" s="45">
        <v>1258806.82</v>
      </c>
      <c r="F13" s="48">
        <f t="shared" si="0"/>
        <v>0.06866665975712602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880400</v>
      </c>
      <c r="E14" s="45">
        <v>207776.15</v>
      </c>
      <c r="F14" s="48">
        <f t="shared" si="0"/>
        <v>0.2360019877328487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112664795</v>
      </c>
      <c r="E15" s="45">
        <v>34619117.24</v>
      </c>
      <c r="F15" s="48">
        <f t="shared" si="0"/>
        <v>0.3072753759504023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7436300</v>
      </c>
      <c r="E16" s="45">
        <v>605693.18</v>
      </c>
      <c r="F16" s="48">
        <f t="shared" si="0"/>
        <v>0.08145088014200612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48800</v>
      </c>
      <c r="F17" s="48">
        <f>+E17/D17</f>
        <v>0.09920715592600123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239900</v>
      </c>
      <c r="E18" s="45">
        <v>103290</v>
      </c>
      <c r="F18" s="48">
        <f t="shared" si="0"/>
        <v>0.43055439766569403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224479298.1</v>
      </c>
      <c r="E19" s="44">
        <f>SUM(E20:E25)</f>
        <v>73778189.95</v>
      </c>
      <c r="F19" s="47">
        <f>+E19/D19</f>
        <v>0.3286636699885512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34259100</v>
      </c>
      <c r="E20" s="45">
        <v>12541675.82</v>
      </c>
      <c r="F20" s="48">
        <f t="shared" si="0"/>
        <v>0.3660830500509354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81519112.1</v>
      </c>
      <c r="E21" s="45">
        <v>24290839.9</v>
      </c>
      <c r="F21" s="48">
        <f t="shared" si="0"/>
        <v>0.2979772383953628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31897007</v>
      </c>
      <c r="E22" s="45">
        <v>11289056.64</v>
      </c>
      <c r="F22" s="48">
        <f t="shared" si="0"/>
        <v>0.35392212943364876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9145479</v>
      </c>
      <c r="E23" s="45">
        <v>3155318.84</v>
      </c>
      <c r="F23" s="48">
        <f t="shared" si="0"/>
        <v>0.3450140599524639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67351300</v>
      </c>
      <c r="E24" s="45">
        <v>22493098.75</v>
      </c>
      <c r="F24" s="48">
        <f t="shared" si="0"/>
        <v>0.3339668091039074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8200</v>
      </c>
      <c r="F25" s="48">
        <f t="shared" si="0"/>
        <v>0.026684022128213473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168620835</v>
      </c>
      <c r="E26" s="44">
        <f>+E27+E36+E38+E41</f>
        <v>64281574.129999995</v>
      </c>
      <c r="F26" s="47">
        <f>+E26/D26</f>
        <v>0.3812196406808209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141292435</v>
      </c>
      <c r="E27" s="46">
        <f>SUM(E28:E35)</f>
        <v>53417437.33</v>
      </c>
      <c r="F27" s="49">
        <f>+E27/D27</f>
        <v>0.37806296798551176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94075015</v>
      </c>
      <c r="E28" s="45">
        <v>30049774.38</v>
      </c>
      <c r="F28" s="48">
        <f aca="true" t="shared" si="1" ref="F28:F33">+E28/D28</f>
        <v>0.31942354067123985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6506100</v>
      </c>
      <c r="E29" s="45">
        <v>1489839.43</v>
      </c>
      <c r="F29" s="48">
        <f t="shared" si="1"/>
        <v>0.2289911667512027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10867000</v>
      </c>
      <c r="E30" s="45">
        <v>3921225.08</v>
      </c>
      <c r="F30" s="48">
        <f t="shared" si="1"/>
        <v>0.3608378650961627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3784864.99</v>
      </c>
      <c r="F31" s="48">
        <f t="shared" si="1"/>
        <v>0.48013611615014784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58479.9</v>
      </c>
      <c r="F32" s="48">
        <f t="shared" si="1"/>
        <v>0.1930029702970297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5700300</v>
      </c>
      <c r="E33" s="45">
        <v>937773.55</v>
      </c>
      <c r="F33" s="48">
        <f t="shared" si="1"/>
        <v>0.16451301685876182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15658920</v>
      </c>
      <c r="E35" s="45">
        <v>13175480</v>
      </c>
      <c r="F35" s="48">
        <f>+E35/D35</f>
        <v>0.8414041325966286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21299800</v>
      </c>
      <c r="E38" s="46">
        <f>+E39+E40</f>
        <v>8954609.72</v>
      </c>
      <c r="F38" s="49">
        <f aca="true" t="shared" si="2" ref="F38:F71">+E38/D38</f>
        <v>0.42040815970103007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15299800</v>
      </c>
      <c r="E39" s="45">
        <v>2971793.72</v>
      </c>
      <c r="F39" s="48">
        <f t="shared" si="2"/>
        <v>0.194237422711408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6000000</v>
      </c>
      <c r="E40" s="45">
        <v>5982816</v>
      </c>
      <c r="F40" s="48">
        <f>+E40/D40</f>
        <v>0.997136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1909527.08</v>
      </c>
      <c r="F41" s="49">
        <f t="shared" si="2"/>
        <v>0.3333322417344552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1909527.08</v>
      </c>
      <c r="F42" s="48">
        <f t="shared" si="2"/>
        <v>0.3333322417344552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134113</v>
      </c>
      <c r="F43" s="47">
        <f t="shared" si="2"/>
        <v>0.17554057591623037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674800</v>
      </c>
      <c r="E44" s="46">
        <f>+E45+E46+E47</f>
        <v>134113</v>
      </c>
      <c r="F44" s="49">
        <f t="shared" si="2"/>
        <v>0.1987448132780083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0</v>
      </c>
      <c r="F45" s="48">
        <f t="shared" si="2"/>
        <v>0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39200</v>
      </c>
      <c r="E46" s="45">
        <v>38385</v>
      </c>
      <c r="F46" s="48">
        <f>+E46/D46</f>
        <v>0.9792091836734694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124000</v>
      </c>
      <c r="E47" s="45">
        <v>95728</v>
      </c>
      <c r="F47" s="48">
        <f>+E47/D47</f>
        <v>0.772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89200</v>
      </c>
      <c r="E48" s="46">
        <f>+E49</f>
        <v>0</v>
      </c>
      <c r="F48" s="49">
        <f>+E48/D48</f>
        <v>0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89200</v>
      </c>
      <c r="E49" s="45">
        <v>0</v>
      </c>
      <c r="F49" s="48">
        <f>+E49/D49</f>
        <v>0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1036450.16</v>
      </c>
      <c r="F50" s="47">
        <f t="shared" si="2"/>
        <v>0.5873902862000567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1036450.16</v>
      </c>
      <c r="F51" s="48">
        <f t="shared" si="2"/>
        <v>0.5873902862000567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165716375.44</v>
      </c>
      <c r="E52" s="44">
        <f>SUM(E53:E55)</f>
        <v>21323357.13</v>
      </c>
      <c r="F52" s="47">
        <f t="shared" si="2"/>
        <v>0.1286738083269292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17469412.44</v>
      </c>
      <c r="E53" s="45">
        <v>0</v>
      </c>
      <c r="F53" s="48">
        <f t="shared" si="2"/>
        <v>0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141156563</v>
      </c>
      <c r="E54" s="45">
        <v>19224172.32</v>
      </c>
      <c r="F54" s="48">
        <f t="shared" si="2"/>
        <v>0.13619042509557278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2099184.81</v>
      </c>
      <c r="F55" s="48">
        <f t="shared" si="2"/>
        <v>0.29606013906126594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121047653.84</v>
      </c>
      <c r="E56" s="44">
        <f>+E57+E58+E59+E60</f>
        <v>44594873.940000005</v>
      </c>
      <c r="F56" s="47">
        <f t="shared" si="2"/>
        <v>0.3684075859821721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13347969.82</v>
      </c>
      <c r="F57" s="48">
        <f t="shared" si="2"/>
        <v>0.33646244331573044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480000</v>
      </c>
      <c r="E58" s="45">
        <v>60000</v>
      </c>
      <c r="F58" s="48">
        <f t="shared" si="2"/>
        <v>0.125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24976445.67</v>
      </c>
      <c r="F59" s="48">
        <f t="shared" si="2"/>
        <v>0.4443298360021146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24684655.88</v>
      </c>
      <c r="E60" s="45">
        <v>6210458.45</v>
      </c>
      <c r="F60" s="48">
        <f>+E60/D60</f>
        <v>0.2515918585290807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7223853.3</v>
      </c>
      <c r="F61" s="47">
        <f>+E61/D61</f>
        <v>1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7223853.3</v>
      </c>
      <c r="F62" s="48">
        <f>+E62/D62</f>
        <v>1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324076.85</v>
      </c>
      <c r="F63" s="47">
        <f t="shared" si="2"/>
        <v>0.3157105211885046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221800</v>
      </c>
      <c r="E64" s="45">
        <v>102025.42</v>
      </c>
      <c r="F64" s="48">
        <f>+E64/D64</f>
        <v>0.4599883678990081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138200</v>
      </c>
      <c r="E65" s="45">
        <v>30820</v>
      </c>
      <c r="F65" s="48">
        <f>+E65/D65</f>
        <v>0.22301013024602026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285600</v>
      </c>
      <c r="E66" s="45">
        <v>191231.43</v>
      </c>
      <c r="F66" s="48">
        <f>+E66/D66</f>
        <v>0.6695778361344538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380900</v>
      </c>
      <c r="E67" s="45">
        <v>0</v>
      </c>
      <c r="F67" s="48">
        <f t="shared" si="2"/>
        <v>0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1955419.96</v>
      </c>
      <c r="E68" s="44">
        <f>+E69+E71</f>
        <v>586008.21</v>
      </c>
      <c r="F68" s="47">
        <f>+E68/D68</f>
        <v>0.2996840688892221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1946919.96</v>
      </c>
      <c r="E69" s="46">
        <f>+E70</f>
        <v>586008.21</v>
      </c>
      <c r="F69" s="49">
        <f t="shared" si="2"/>
        <v>0.3009924506603754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1946919.96</v>
      </c>
      <c r="E70" s="45">
        <v>586008.21</v>
      </c>
      <c r="F70" s="48">
        <f>+E70/D70</f>
        <v>0.3009924506603754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0</v>
      </c>
      <c r="F71" s="49">
        <f t="shared" si="2"/>
        <v>0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0</v>
      </c>
      <c r="F72" s="48">
        <f aca="true" t="shared" si="3" ref="F72:F80">+E72/D72</f>
        <v>0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21550</v>
      </c>
      <c r="F73" s="47">
        <f t="shared" si="3"/>
        <v>0.23997772828507796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21550</v>
      </c>
      <c r="F74" s="48">
        <f t="shared" si="3"/>
        <v>0.3911070780399274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0</v>
      </c>
      <c r="F75" s="48">
        <f t="shared" si="3"/>
        <v>0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615900</v>
      </c>
      <c r="E76" s="44">
        <f>+E77+E79</f>
        <v>92404.74</v>
      </c>
      <c r="F76" s="47">
        <f t="shared" si="3"/>
        <v>0.1500320506575743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535000</v>
      </c>
      <c r="E77" s="46">
        <f>+E78</f>
        <v>12400</v>
      </c>
      <c r="F77" s="49">
        <f t="shared" si="3"/>
        <v>0.023177570093457944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535000</v>
      </c>
      <c r="E78" s="45">
        <v>12400</v>
      </c>
      <c r="F78" s="48">
        <f t="shared" si="3"/>
        <v>0.023177570093457944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80900</v>
      </c>
      <c r="E79" s="46">
        <f>+E80</f>
        <v>80004.74</v>
      </c>
      <c r="F79" s="49">
        <f t="shared" si="3"/>
        <v>0.9889337453646477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80900</v>
      </c>
      <c r="E80" s="45">
        <v>80004.74</v>
      </c>
      <c r="F80" s="48">
        <f t="shared" si="3"/>
        <v>0.9889337453646477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2021-06-10T03:49:12Z</cp:lastPrinted>
  <dcterms:created xsi:type="dcterms:W3CDTF">2004-09-01T05:21:12Z</dcterms:created>
  <dcterms:modified xsi:type="dcterms:W3CDTF">2021-06-10T03:49:15Z</dcterms:modified>
  <cp:category/>
  <cp:version/>
  <cp:contentType/>
  <cp:contentStatus/>
</cp:coreProperties>
</file>