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<sst xmlns="http://schemas.openxmlformats.org/spreadsheetml/2006/main" count="227" uniqueCount="225">
  <si>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</si>
  <si>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</si>
  <si>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</si>
  <si>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</si>
  <si>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</si>
  <si>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</si>
  <si>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</si>
  <si>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</si>
  <si>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</si>
  <si>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</si>
  <si>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</si>
  <si>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</si>
  <si>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</si>
  <si>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</si>
  <si>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</si>
  <si>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</si>
  <si>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</si>
  <si>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</si>
  <si>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</si>
  <si>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</si>
  <si>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</si>
  <si>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</si>
  <si>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</si>
  <si>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</si>
  <si>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</si>
  <si>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</si>
  <si>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</si>
  <si>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</si>
  <si>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</si>
  <si>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</si>
  <si>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</si>
  <si>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</si>
  <si>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</si>
  <si>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</si>
  <si>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</si>
  <si>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</si>
  <si>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</si>
  <si>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</si>
  <si>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</si>
  <si>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</si>
  <si>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</si>
  <si>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</si>
  <si>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</si>
  <si>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</si>
  <si>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</si>
  <si>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</si>
  <si>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</si>
  <si>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</si>
  <si>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</si>
  <si>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</si>
  <si>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</si>
  <si>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</si>
  <si>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</si>
  <si>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</si>
  <si>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</si>
  <si>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</si>
  <si>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</si>
  <si>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</si>
  <si>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</si>
  <si>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</si>
  <si>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</si>
  <si>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</si>
  <si>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</si>
  <si>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</si>
  <si>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</si>
  <si>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</si>
  <si>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</si>
  <si>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</si>
  <si>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</si>
  <si>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</si>
  <si>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</si>
  <si>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</si>
  <si>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</si>
  <si>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</si>
  <si>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</si>
  <si>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</si>
  <si>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</si>
  <si>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</si>
  <si>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</si>
  <si>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</si>
  <si>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</si>
  <si>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</si>
  <si>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</si>
  <si>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</si>
  <si>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</si>
  <si>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</si>
  <si>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</si>
  <si>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</si>
  <si>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</si>
  <si>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</si>
  <si>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</si>
  <si>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</si>
  <si>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</si>
  <si>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</si>
  <si>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</si>
  <si>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</si>
  <si>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</si>
  <si>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</si>
  <si>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</si>
  <si>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</si>
  <si>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</si>
  <si>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</si>
  <si>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</si>
  <si>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</si>
  <si>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</si>
  <si>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</si>
  <si>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</si>
  <si>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</si>
  <si>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</si>
  <si>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</si>
  <si>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</si>
  <si>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</si>
  <si>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</si>
  <si>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</si>
  <si>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</si>
  <si>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</si>
  <si>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</si>
  <si>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</si>
  <si>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</si>
  <si>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</si>
  <si>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</si>
  <si>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</si>
  <si>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</si>
  <si>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</si>
  <si>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</si>
  <si>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</si>
  <si>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</si>
  <si>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</si>
  <si>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</si>
  <si>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</si>
  <si>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</si>
  <si>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</si>
  <si>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</si>
  <si>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</si>
  <si>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</si>
  <si>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</si>
  <si>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</si>
  <si>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</si>
  <si>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</si>
  <si>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</si>
  <si>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</si>
  <si>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</si>
  <si>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</si>
  <si>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</si>
  <si>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</si>
  <si>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</si>
  <si>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</si>
  <si>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</si>
  <si>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</si>
  <si>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</si>
  <si>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</si>
  <si>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</si>
  <si>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</si>
  <si>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</si>
  <si>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</si>
  <si>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</si>
  <si>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</si>
  <si>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</si>
  <si>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</si>
  <si>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</si>
  <si>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</si>
  <si>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</si>
  <si>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</si>
  <si>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</si>
  <si>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</si>
  <si>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</si>
  <si>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</si>
  <si>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</si>
  <si>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</si>
  <si>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</si>
  <si>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</si>
  <si>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</si>
  <si>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</si>
  <si>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План на 2019 год в соответствии со сводной бюджетной росписью</t>
  </si>
  <si>
    <t>Муниципальная программа "Развитие системы образования Бодайбинского района" на 2015-2021 годы</t>
  </si>
  <si>
    <t>Основное мероприятие "Организация предоставления доступного и качественного общего образования на основе введения и реализации федеральных государственных образовательных стандартов нового поколения"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</si>
  <si>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</si>
  <si>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Муниципальная Программа "Развитие культуры Бодайбинского района" на 2015-2021 годы</t>
  </si>
  <si>
    <t>Муниципальная программа "Развитие территории муниципального образования города Бодайбо и района" на 2015-2021 годы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</si>
  <si>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</si>
  <si>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</si>
  <si>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</si>
  <si>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"Предоставление дополнительной меры социальной поддержки граждан, проживающих в поселке Маракан Бодайбинского района Иркутской области"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</si>
  <si>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2015-2021 годы</t>
  </si>
  <si>
    <t>Подпрограмма "Профилактика правонарушений в муниципальном образовании города Бодайбо и района" на 2015-2021 годы</t>
  </si>
  <si>
    <t>Основное мероприятие "Организация охраны общественного порядка на территории муниципального образования города Бодайбо и района"</t>
  </si>
  <si>
    <t>Подпрограмма "Профилактика терроризма и экстремизма в муниципальном образовании города Бодайбо и района" на 2015-2021 годы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</si>
  <si>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</si>
  <si>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Подпрограмма "Защита окружающей среды муниципального образования города Бодайбо и района" на 2015-2019 годы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</si>
  <si>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</si>
  <si>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«Развитие молодежной политики в Бодайбинском районе» на 2015-2021 годы</t>
  </si>
  <si>
    <t>Подпрограмма «Молодежь Бодайбинского района» на 2015-2021 годы</t>
  </si>
  <si>
    <t>Муниципальная программа "Развитие физической культуры и спорта в Бодайбинском районе» на 2015-2021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</si>
  <si>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2015-2021 годы</t>
  </si>
  <si>
    <t>Основное мероприятие "Проведение капитального и текущего ремонта объектов муниципальной собственности"</t>
  </si>
  <si>
    <t>Муниципальная программа "Управление муниципальными финансами муниципального образования города Бодайбо и района" на 2017-2021 годы</t>
  </si>
  <si>
    <t>Подпрограмма "Организация составления и исполнения бюджета муниципального образования города Бодайбо и района, управление муниципальными финансами"</t>
  </si>
  <si>
    <t>Подпрограмма "Повышение эффективности бюджетных расходов в муниципальном образовании города Бодайбо и района"</t>
  </si>
  <si>
    <t>Муниципальная программа «Молодым семьям – доступное жилье» на 2015-2021 годы</t>
  </si>
  <si>
    <t>Основное мероприятие "Предоставление социальной выплаты молодым семьям для улучшения жилищных условий"</t>
  </si>
  <si>
    <t>Муниципальная программа "Семья и дети Бодайбинского района" на 2016-2021 годы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</si>
  <si>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</si>
  <si>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Муниципальная программа "Повышение качества управления муниципальным имуществом муниципального образования города Бодайбо и района" на 2019-2023 годы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</si>
  <si>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</si>
  <si>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</t>
  </si>
  <si>
    <t>Подпрограмма " Развитие системы распространения наружной рекламы в муниципальном образовании города Бодайбо и района"</t>
  </si>
  <si>
    <t>Муниципальная программа "Профилактика социально значимых заболеваний на территории Бодайбинского района" на 2018-2021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</si>
  <si>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</si>
  <si>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</si>
  <si>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11</t>
  </si>
  <si>
    <t>11.1</t>
  </si>
  <si>
    <t>11.2</t>
  </si>
  <si>
    <t>11 0 00 00000</t>
  </si>
  <si>
    <t>11 0 01 00000</t>
  </si>
  <si>
    <t>11 0 02 00000</t>
  </si>
  <si>
    <t>03 1 08 00000</t>
  </si>
  <si>
    <t>3.1.8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</si>
  <si>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</si>
  <si>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</si>
  <si>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</si>
  <si>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</si>
  <si>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</si>
  <si>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Подпрограмма «Комплексные меры профилактики злоупотребления наркотическими средствами и психотропными веществами в Бодайбинском районе» на 2015-2020 годы</t>
  </si>
  <si>
    <t>на 01.03.2019 года</t>
  </si>
  <si>
    <t>Исполнено на 01.03.2019г.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</si>
</sst>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="150" zoomScaleNormal="90" zoomScaleSheetLayoutView="15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64" t="s">
        <v>136</v>
      </c>
      <c r="B2" s="64"/>
      <c r="C2" s="64"/>
      <c r="D2" s="64"/>
      <c r="E2" s="64"/>
      <c r="F2" s="64"/>
    </row>
    <row r="3" spans="1:6" ht="15.75">
      <c r="A3" s="64" t="s">
        <v>152</v>
      </c>
      <c r="B3" s="64"/>
      <c r="C3" s="64"/>
      <c r="D3" s="64"/>
      <c r="E3" s="64"/>
      <c r="F3" s="64"/>
    </row>
    <row r="4" spans="1:6" ht="15.75">
      <c r="A4" s="64" t="s">
        <v>223</v>
      </c>
      <c r="B4" s="64"/>
      <c r="C4" s="64"/>
      <c r="D4" s="64"/>
      <c r="E4" s="64"/>
      <c r="F4" s="64"/>
    </row>
    <row r="5" spans="1:6" ht="15.75">
      <c r="A5" s="11"/>
      <c r="B5" s="11"/>
      <c r="C5" s="12"/>
      <c r="D5" s="13"/>
      <c r="E5" s="13"/>
      <c r="F5" s="13" t="s">
        <v>135</v>
      </c>
    </row>
    <row r="6" spans="1:6" s="3" customFormat="1" ht="69" customHeight="1">
      <c r="A6" s="4" t="s">
        <v>81</v>
      </c>
      <c r="B6" s="4" t="s">
        <v>82</v>
      </c>
      <c r="C6" s="5" t="s">
        <v>1</v>
      </c>
      <c r="D6" s="6" t="s">
        <v>173</v>
      </c>
      <c r="E6" s="6" t="s">
        <v>224</v>
      </c>
      <c r="F6" s="6" t="s">
        <v>83</v>
      </c>
    </row>
    <row r="7" spans="1:6" ht="15.75">
      <c r="A7" s="14"/>
      <c r="B7" s="1" t="s">
        <v>0</v>
      </c>
      <c r="C7" s="14"/>
      <c r="D7" s="44">
        <f>+D8+D18+D25+D43+D48+D50+D54+D62+D64+D69+D76</f>
        <v>1402571906.84</v>
      </c>
      <c r="E7" s="44">
        <f>+E8+E18+E25+E43+E48+E50+E54+E62+E64+E69+E76</f>
        <v>104983194.52999999</v>
      </c>
      <c r="F7" s="47">
        <f>+E7/D7</f>
        <v>0.0748504900305094</v>
      </c>
    </row>
    <row r="8" spans="1:6" s="59" customFormat="1" ht="31.5">
      <c r="A8" s="14">
        <v>1</v>
      </c>
      <c r="B8" s="60" t="s">
        <v>174</v>
      </c>
      <c r="C8" s="14" t="s">
        <v>41</v>
      </c>
      <c r="D8" s="44">
        <f>SUM(D9:D17)</f>
        <v>708752311</v>
      </c>
      <c r="E8" s="44">
        <f>SUM(E9:E17)</f>
        <v>60049444.739999995</v>
      </c>
      <c r="F8" s="47">
        <f>+E8/D8</f>
        <v>0.08472557169552565</v>
      </c>
    </row>
    <row r="9" spans="1:6" s="2" customFormat="1" ht="25.5">
      <c r="A9" s="33" t="s">
        <v>84</v>
      </c>
      <c r="B9" s="61" t="s">
        <v>6</v>
      </c>
      <c r="C9" s="15" t="s">
        <v>37</v>
      </c>
      <c r="D9" s="45">
        <v>213288400</v>
      </c>
      <c r="E9" s="45">
        <v>19108153.3</v>
      </c>
      <c r="F9" s="48">
        <f>+E9/D9</f>
        <v>0.0895883381374702</v>
      </c>
    </row>
    <row r="10" spans="1:6" s="2" customFormat="1" ht="31.5" customHeight="1">
      <c r="A10" s="34" t="s">
        <v>85</v>
      </c>
      <c r="B10" s="61" t="s">
        <v>175</v>
      </c>
      <c r="C10" s="15" t="s">
        <v>80</v>
      </c>
      <c r="D10" s="45">
        <v>308188100</v>
      </c>
      <c r="E10" s="45">
        <v>26572001.72</v>
      </c>
      <c r="F10" s="48">
        <f aca="true" t="shared" si="0" ref="F10:F24">+E10/D10</f>
        <v>0.08622007702438868</v>
      </c>
    </row>
    <row r="11" spans="1:6" s="2" customFormat="1" ht="25.5">
      <c r="A11" s="33" t="s">
        <v>86</v>
      </c>
      <c r="B11" s="61" t="s">
        <v>9</v>
      </c>
      <c r="C11" s="54" t="s">
        <v>42</v>
      </c>
      <c r="D11" s="45">
        <v>80980800</v>
      </c>
      <c r="E11" s="45">
        <v>6211883.46</v>
      </c>
      <c r="F11" s="48">
        <f t="shared" si="0"/>
        <v>0.07670810192045521</v>
      </c>
    </row>
    <row r="12" spans="1:6" s="2" customFormat="1" ht="25.5">
      <c r="A12" s="33" t="s">
        <v>87</v>
      </c>
      <c r="B12" s="61" t="s">
        <v>38</v>
      </c>
      <c r="C12" s="15" t="s">
        <v>39</v>
      </c>
      <c r="D12" s="45">
        <v>1492200</v>
      </c>
      <c r="E12" s="45">
        <v>40390</v>
      </c>
      <c r="F12" s="48">
        <f t="shared" si="0"/>
        <v>0.027067417236295403</v>
      </c>
    </row>
    <row r="13" spans="1:6" s="2" customFormat="1" ht="25.5">
      <c r="A13" s="33" t="s">
        <v>88</v>
      </c>
      <c r="B13" s="61" t="s">
        <v>44</v>
      </c>
      <c r="C13" s="15" t="s">
        <v>45</v>
      </c>
      <c r="D13" s="45">
        <v>14169911</v>
      </c>
      <c r="E13" s="45">
        <v>13817.53</v>
      </c>
      <c r="F13" s="48">
        <f t="shared" si="0"/>
        <v>0.0009751317421824316</v>
      </c>
    </row>
    <row r="14" spans="1:6" s="2" customFormat="1" ht="25.5">
      <c r="A14" s="34" t="s">
        <v>89</v>
      </c>
      <c r="B14" s="61" t="s">
        <v>10</v>
      </c>
      <c r="C14" s="15" t="s">
        <v>46</v>
      </c>
      <c r="D14" s="45">
        <v>1441000</v>
      </c>
      <c r="E14" s="45">
        <v>31000</v>
      </c>
      <c r="F14" s="48">
        <f t="shared" si="0"/>
        <v>0.021512838306731435</v>
      </c>
    </row>
    <row r="15" spans="1:6" s="2" customFormat="1" ht="25.5">
      <c r="A15" s="33" t="s">
        <v>90</v>
      </c>
      <c r="B15" s="61" t="s">
        <v>176</v>
      </c>
      <c r="C15" s="54" t="s">
        <v>47</v>
      </c>
      <c r="D15" s="45">
        <v>86023000</v>
      </c>
      <c r="E15" s="45">
        <v>8054198.73</v>
      </c>
      <c r="F15" s="48">
        <f t="shared" si="0"/>
        <v>0.09362843344221895</v>
      </c>
    </row>
    <row r="16" spans="1:6" s="2" customFormat="1" ht="25.5">
      <c r="A16" s="35" t="s">
        <v>91</v>
      </c>
      <c r="B16" s="61" t="s">
        <v>7</v>
      </c>
      <c r="C16" s="54" t="s">
        <v>40</v>
      </c>
      <c r="D16" s="45">
        <v>2846200</v>
      </c>
      <c r="E16" s="45">
        <v>0</v>
      </c>
      <c r="F16" s="48">
        <f t="shared" si="0"/>
        <v>0</v>
      </c>
    </row>
    <row r="17" spans="1:6" s="2" customFormat="1" ht="12.75">
      <c r="A17" s="33" t="s">
        <v>92</v>
      </c>
      <c r="B17" s="61" t="s">
        <v>29</v>
      </c>
      <c r="C17" s="15" t="s">
        <v>43</v>
      </c>
      <c r="D17" s="45">
        <v>322700</v>
      </c>
      <c r="E17" s="45">
        <v>18000</v>
      </c>
      <c r="F17" s="48">
        <f t="shared" si="0"/>
        <v>0.05577936163619461</v>
      </c>
    </row>
    <row r="18" spans="1:6" s="59" customFormat="1" ht="31.5">
      <c r="A18" s="14" t="s">
        <v>93</v>
      </c>
      <c r="B18" s="60" t="s">
        <v>177</v>
      </c>
      <c r="C18" s="14" t="s">
        <v>24</v>
      </c>
      <c r="D18" s="44">
        <f>SUM(D19:D24)</f>
        <v>178742208.73</v>
      </c>
      <c r="E18" s="44">
        <f>SUM(E19:E24)</f>
        <v>16534100.84</v>
      </c>
      <c r="F18" s="47">
        <f>+E18/D18</f>
        <v>0.09250249819266626</v>
      </c>
    </row>
    <row r="19" spans="1:6" s="2" customFormat="1" ht="12.75">
      <c r="A19" s="33" t="s">
        <v>94</v>
      </c>
      <c r="B19" s="61" t="s">
        <v>2</v>
      </c>
      <c r="C19" s="15" t="s">
        <v>25</v>
      </c>
      <c r="D19" s="45">
        <v>29568700</v>
      </c>
      <c r="E19" s="45">
        <v>2816572.55</v>
      </c>
      <c r="F19" s="48">
        <f t="shared" si="0"/>
        <v>0.09525520398258969</v>
      </c>
    </row>
    <row r="20" spans="1:6" s="2" customFormat="1" ht="12.75">
      <c r="A20" s="33" t="s">
        <v>95</v>
      </c>
      <c r="B20" s="61" t="s">
        <v>20</v>
      </c>
      <c r="C20" s="15" t="s">
        <v>31</v>
      </c>
      <c r="D20" s="45">
        <v>62232541.73</v>
      </c>
      <c r="E20" s="45">
        <v>5516949.2</v>
      </c>
      <c r="F20" s="48">
        <f t="shared" si="0"/>
        <v>0.08865055237395975</v>
      </c>
    </row>
    <row r="21" spans="1:6" s="2" customFormat="1" ht="25.5">
      <c r="A21" s="33" t="s">
        <v>96</v>
      </c>
      <c r="B21" s="61" t="s">
        <v>3</v>
      </c>
      <c r="C21" s="15" t="s">
        <v>32</v>
      </c>
      <c r="D21" s="45">
        <v>29118967</v>
      </c>
      <c r="E21" s="45">
        <v>2411077.59</v>
      </c>
      <c r="F21" s="48">
        <f t="shared" si="0"/>
        <v>0.0828009314341405</v>
      </c>
    </row>
    <row r="22" spans="1:6" s="2" customFormat="1" ht="12.75">
      <c r="A22" s="33" t="s">
        <v>97</v>
      </c>
      <c r="B22" s="61" t="s">
        <v>4</v>
      </c>
      <c r="C22" s="15" t="s">
        <v>33</v>
      </c>
      <c r="D22" s="45">
        <v>7505200</v>
      </c>
      <c r="E22" s="45">
        <v>649634.64</v>
      </c>
      <c r="F22" s="48">
        <f t="shared" si="0"/>
        <v>0.08655793849597612</v>
      </c>
    </row>
    <row r="23" spans="1:6" s="2" customFormat="1" ht="12.75">
      <c r="A23" s="33" t="s">
        <v>98</v>
      </c>
      <c r="B23" s="61" t="s">
        <v>5</v>
      </c>
      <c r="C23" s="15" t="s">
        <v>36</v>
      </c>
      <c r="D23" s="45">
        <v>50071800</v>
      </c>
      <c r="E23" s="45">
        <v>5124516.86</v>
      </c>
      <c r="F23" s="48">
        <f t="shared" si="0"/>
        <v>0.10234337211763908</v>
      </c>
    </row>
    <row r="24" spans="1:6" s="2" customFormat="1" ht="12.75">
      <c r="A24" s="33" t="s">
        <v>99</v>
      </c>
      <c r="B24" s="61" t="s">
        <v>29</v>
      </c>
      <c r="C24" s="15" t="s">
        <v>30</v>
      </c>
      <c r="D24" s="45">
        <v>245000</v>
      </c>
      <c r="E24" s="45">
        <v>15350</v>
      </c>
      <c r="F24" s="48">
        <f t="shared" si="0"/>
        <v>0.0626530612244898</v>
      </c>
    </row>
    <row r="25" spans="1:6" s="59" customFormat="1" ht="31.5">
      <c r="A25" s="14" t="s">
        <v>100</v>
      </c>
      <c r="B25" s="60" t="s">
        <v>178</v>
      </c>
      <c r="C25" s="14" t="s">
        <v>26</v>
      </c>
      <c r="D25" s="44">
        <f>+D26+D35+D37+D39+D41</f>
        <v>122701800</v>
      </c>
      <c r="E25" s="44">
        <f>+E26+E35+E37+E39+E41</f>
        <v>10307679.270000001</v>
      </c>
      <c r="F25" s="47">
        <f>+E25/D25</f>
        <v>0.08400593365378504</v>
      </c>
    </row>
    <row r="26" spans="1:6" s="16" customFormat="1" ht="15.75">
      <c r="A26" s="36" t="s">
        <v>101</v>
      </c>
      <c r="B26" s="62" t="s">
        <v>179</v>
      </c>
      <c r="C26" s="55" t="s">
        <v>48</v>
      </c>
      <c r="D26" s="46">
        <f>SUM(D27:D34)</f>
        <v>103241900</v>
      </c>
      <c r="E26" s="46">
        <f>SUM(E27:E34)</f>
        <v>8876123.270000001</v>
      </c>
      <c r="F26" s="49">
        <f>+E26/D26</f>
        <v>0.08597404028790638</v>
      </c>
    </row>
    <row r="27" spans="1:6" s="2" customFormat="1" ht="25.5">
      <c r="A27" s="33" t="s">
        <v>102</v>
      </c>
      <c r="B27" s="61" t="s">
        <v>180</v>
      </c>
      <c r="C27" s="15" t="s">
        <v>49</v>
      </c>
      <c r="D27" s="45">
        <v>78382700</v>
      </c>
      <c r="E27" s="45">
        <v>6605735.03</v>
      </c>
      <c r="F27" s="48">
        <f aca="true" t="shared" si="1" ref="F27:F34">+E27/D27</f>
        <v>0.08427542085179511</v>
      </c>
    </row>
    <row r="28" spans="1:6" s="2" customFormat="1" ht="12.75">
      <c r="A28" s="33" t="s">
        <v>103</v>
      </c>
      <c r="B28" s="61" t="s">
        <v>11</v>
      </c>
      <c r="C28" s="15" t="s">
        <v>50</v>
      </c>
      <c r="D28" s="45">
        <v>4893700</v>
      </c>
      <c r="E28" s="45">
        <v>366523.91</v>
      </c>
      <c r="F28" s="48">
        <f t="shared" si="1"/>
        <v>0.07489709422318491</v>
      </c>
    </row>
    <row r="29" spans="1:6" s="2" customFormat="1" ht="25.5">
      <c r="A29" s="33" t="s">
        <v>104</v>
      </c>
      <c r="B29" s="61" t="s">
        <v>12</v>
      </c>
      <c r="C29" s="15" t="s">
        <v>54</v>
      </c>
      <c r="D29" s="45">
        <v>6299100</v>
      </c>
      <c r="E29" s="45">
        <v>440758.45</v>
      </c>
      <c r="F29" s="48">
        <f t="shared" si="1"/>
        <v>0.06997165468082742</v>
      </c>
    </row>
    <row r="30" spans="1:6" s="2" customFormat="1" ht="12.75">
      <c r="A30" s="33" t="s">
        <v>105</v>
      </c>
      <c r="B30" s="61" t="s">
        <v>181</v>
      </c>
      <c r="C30" s="15" t="s">
        <v>51</v>
      </c>
      <c r="D30" s="45">
        <v>6871800</v>
      </c>
      <c r="E30" s="45">
        <v>1041954</v>
      </c>
      <c r="F30" s="48">
        <f t="shared" si="1"/>
        <v>0.15162752117349165</v>
      </c>
    </row>
    <row r="31" spans="1:6" s="2" customFormat="1" ht="12.75">
      <c r="A31" s="33" t="s">
        <v>106</v>
      </c>
      <c r="B31" s="61" t="s">
        <v>29</v>
      </c>
      <c r="C31" s="15" t="s">
        <v>64</v>
      </c>
      <c r="D31" s="45">
        <v>300700</v>
      </c>
      <c r="E31" s="45">
        <v>0</v>
      </c>
      <c r="F31" s="48">
        <f t="shared" si="1"/>
        <v>0</v>
      </c>
    </row>
    <row r="32" spans="1:6" s="2" customFormat="1" ht="25.5">
      <c r="A32" s="33" t="s">
        <v>107</v>
      </c>
      <c r="B32" s="61" t="s">
        <v>13</v>
      </c>
      <c r="C32" s="15" t="s">
        <v>59</v>
      </c>
      <c r="D32" s="45">
        <v>4214600</v>
      </c>
      <c r="E32" s="45">
        <v>339167.88</v>
      </c>
      <c r="F32" s="48">
        <f t="shared" si="1"/>
        <v>0.08047451240924405</v>
      </c>
    </row>
    <row r="33" spans="1:6" s="2" customFormat="1" ht="25.5">
      <c r="A33" s="33" t="s">
        <v>108</v>
      </c>
      <c r="B33" s="61" t="s">
        <v>14</v>
      </c>
      <c r="C33" s="15" t="s">
        <v>60</v>
      </c>
      <c r="D33" s="45">
        <v>812300</v>
      </c>
      <c r="E33" s="45">
        <v>0</v>
      </c>
      <c r="F33" s="48">
        <f t="shared" si="1"/>
        <v>0</v>
      </c>
    </row>
    <row r="34" spans="1:6" s="2" customFormat="1" ht="25.5">
      <c r="A34" s="33" t="s">
        <v>216</v>
      </c>
      <c r="B34" s="61" t="s">
        <v>182</v>
      </c>
      <c r="C34" s="15" t="s">
        <v>215</v>
      </c>
      <c r="D34" s="45">
        <v>1467000</v>
      </c>
      <c r="E34" s="45">
        <v>81984</v>
      </c>
      <c r="F34" s="48">
        <f t="shared" si="1"/>
        <v>0.05588548057259714</v>
      </c>
    </row>
    <row r="35" spans="1:6" s="16" customFormat="1" ht="47.25">
      <c r="A35" s="37" t="s">
        <v>109</v>
      </c>
      <c r="B35" s="62" t="s">
        <v>183</v>
      </c>
      <c r="C35" s="56" t="s">
        <v>27</v>
      </c>
      <c r="D35" s="46">
        <f>+D36</f>
        <v>10425100</v>
      </c>
      <c r="E35" s="46">
        <f>+E36</f>
        <v>999281</v>
      </c>
      <c r="F35" s="49">
        <f aca="true" t="shared" si="2" ref="F35:F74">+E35/D35</f>
        <v>0.09585337310913085</v>
      </c>
    </row>
    <row r="36" spans="1:6" s="2" customFormat="1" ht="25.5">
      <c r="A36" s="33" t="s">
        <v>110</v>
      </c>
      <c r="B36" s="61" t="s">
        <v>8</v>
      </c>
      <c r="C36" s="15" t="s">
        <v>28</v>
      </c>
      <c r="D36" s="45">
        <v>10425100</v>
      </c>
      <c r="E36" s="45">
        <v>999281</v>
      </c>
      <c r="F36" s="48">
        <f t="shared" si="2"/>
        <v>0.09585337310913085</v>
      </c>
    </row>
    <row r="37" spans="1:6" s="16" customFormat="1" ht="31.5">
      <c r="A37" s="38" t="s">
        <v>111</v>
      </c>
      <c r="B37" s="62" t="s">
        <v>184</v>
      </c>
      <c r="C37" s="55" t="s">
        <v>55</v>
      </c>
      <c r="D37" s="46">
        <f>+D38</f>
        <v>5187300</v>
      </c>
      <c r="E37" s="46">
        <f>+E38</f>
        <v>432275</v>
      </c>
      <c r="F37" s="49">
        <f t="shared" si="2"/>
        <v>0.08333333333333333</v>
      </c>
    </row>
    <row r="38" spans="1:6" s="2" customFormat="1" ht="25.5">
      <c r="A38" s="33" t="s">
        <v>112</v>
      </c>
      <c r="B38" s="61" t="s">
        <v>185</v>
      </c>
      <c r="C38" s="15" t="s">
        <v>56</v>
      </c>
      <c r="D38" s="45">
        <v>5187300</v>
      </c>
      <c r="E38" s="45">
        <v>432275</v>
      </c>
      <c r="F38" s="48">
        <f t="shared" si="2"/>
        <v>0.08333333333333333</v>
      </c>
    </row>
    <row r="39" spans="1:6" s="16" customFormat="1" ht="31.5">
      <c r="A39" s="37" t="s">
        <v>113</v>
      </c>
      <c r="B39" s="62" t="s">
        <v>186</v>
      </c>
      <c r="C39" s="55" t="s">
        <v>57</v>
      </c>
      <c r="D39" s="46">
        <f>D40</f>
        <v>354300</v>
      </c>
      <c r="E39" s="46">
        <f>E40</f>
        <v>0</v>
      </c>
      <c r="F39" s="49">
        <f t="shared" si="2"/>
        <v>0</v>
      </c>
    </row>
    <row r="40" spans="1:6" s="2" customFormat="1" ht="25.5">
      <c r="A40" s="33" t="s">
        <v>114</v>
      </c>
      <c r="B40" s="61" t="s">
        <v>187</v>
      </c>
      <c r="C40" s="15" t="s">
        <v>58</v>
      </c>
      <c r="D40" s="45">
        <v>354300</v>
      </c>
      <c r="E40" s="45">
        <v>0</v>
      </c>
      <c r="F40" s="48">
        <f t="shared" si="2"/>
        <v>0</v>
      </c>
    </row>
    <row r="41" spans="1:6" s="16" customFormat="1" ht="31.5">
      <c r="A41" s="37" t="s">
        <v>115</v>
      </c>
      <c r="B41" s="62" t="s">
        <v>188</v>
      </c>
      <c r="C41" s="55" t="s">
        <v>61</v>
      </c>
      <c r="D41" s="46">
        <f>+D42</f>
        <v>3493200</v>
      </c>
      <c r="E41" s="46">
        <f>+E42</f>
        <v>0</v>
      </c>
      <c r="F41" s="49">
        <f t="shared" si="2"/>
        <v>0</v>
      </c>
    </row>
    <row r="42" spans="1:6" s="2" customFormat="1" ht="38.25">
      <c r="A42" s="33" t="s">
        <v>116</v>
      </c>
      <c r="B42" s="61" t="s">
        <v>189</v>
      </c>
      <c r="C42" s="15" t="s">
        <v>62</v>
      </c>
      <c r="D42" s="45">
        <v>3493200</v>
      </c>
      <c r="E42" s="45">
        <v>0</v>
      </c>
      <c r="F42" s="48">
        <f t="shared" si="2"/>
        <v>0</v>
      </c>
    </row>
    <row r="43" spans="1:6" s="59" customFormat="1" ht="31.5">
      <c r="A43" s="14" t="s">
        <v>117</v>
      </c>
      <c r="B43" s="60" t="s">
        <v>190</v>
      </c>
      <c r="C43" s="14" t="s">
        <v>65</v>
      </c>
      <c r="D43" s="44">
        <f>+D44+D46</f>
        <v>715300</v>
      </c>
      <c r="E43" s="44">
        <f>+E44+E46</f>
        <v>76820</v>
      </c>
      <c r="F43" s="47">
        <f t="shared" si="2"/>
        <v>0.10739549839228296</v>
      </c>
    </row>
    <row r="44" spans="1:6" s="16" customFormat="1" ht="15.75">
      <c r="A44" s="38" t="s">
        <v>118</v>
      </c>
      <c r="B44" s="62" t="s">
        <v>191</v>
      </c>
      <c r="C44" s="55" t="s">
        <v>66</v>
      </c>
      <c r="D44" s="46">
        <f>+D45</f>
        <v>667400</v>
      </c>
      <c r="E44" s="46">
        <f>+E45</f>
        <v>76820</v>
      </c>
      <c r="F44" s="49">
        <f t="shared" si="2"/>
        <v>0.11510338627509739</v>
      </c>
    </row>
    <row r="45" spans="1:6" s="2" customFormat="1" ht="25.5">
      <c r="A45" s="33" t="s">
        <v>119</v>
      </c>
      <c r="B45" s="61" t="s">
        <v>67</v>
      </c>
      <c r="C45" s="15" t="s">
        <v>68</v>
      </c>
      <c r="D45" s="45">
        <v>667400</v>
      </c>
      <c r="E45" s="45">
        <v>76820</v>
      </c>
      <c r="F45" s="48">
        <f t="shared" si="2"/>
        <v>0.11510338627509739</v>
      </c>
    </row>
    <row r="46" spans="1:6" s="16" customFormat="1" ht="47.25">
      <c r="A46" s="38" t="s">
        <v>217</v>
      </c>
      <c r="B46" s="62" t="s">
        <v>222</v>
      </c>
      <c r="C46" s="55" t="s">
        <v>219</v>
      </c>
      <c r="D46" s="46">
        <f>+D47</f>
        <v>47900</v>
      </c>
      <c r="E46" s="46">
        <f>+E47</f>
        <v>0</v>
      </c>
      <c r="F46" s="49">
        <f>+E46/D46</f>
        <v>0</v>
      </c>
    </row>
    <row r="47" spans="1:6" s="2" customFormat="1" ht="25.5">
      <c r="A47" s="33" t="s">
        <v>218</v>
      </c>
      <c r="B47" s="61" t="s">
        <v>221</v>
      </c>
      <c r="C47" s="15" t="s">
        <v>220</v>
      </c>
      <c r="D47" s="45">
        <v>47900</v>
      </c>
      <c r="E47" s="45">
        <v>0</v>
      </c>
      <c r="F47" s="48">
        <f>+E47/D47</f>
        <v>0</v>
      </c>
    </row>
    <row r="48" spans="1:6" s="59" customFormat="1" ht="31.5">
      <c r="A48" s="14" t="s">
        <v>120</v>
      </c>
      <c r="B48" s="60" t="s">
        <v>192</v>
      </c>
      <c r="C48" s="14" t="s">
        <v>72</v>
      </c>
      <c r="D48" s="44">
        <f>+D49</f>
        <v>1764400</v>
      </c>
      <c r="E48" s="44">
        <f>+E49</f>
        <v>508188.6</v>
      </c>
      <c r="F48" s="47">
        <f t="shared" si="2"/>
        <v>0.28802346406710494</v>
      </c>
    </row>
    <row r="49" spans="1:6" s="2" customFormat="1" ht="25.5">
      <c r="A49" s="33" t="s">
        <v>121</v>
      </c>
      <c r="B49" s="61" t="s">
        <v>17</v>
      </c>
      <c r="C49" s="15" t="s">
        <v>73</v>
      </c>
      <c r="D49" s="45">
        <v>1764400</v>
      </c>
      <c r="E49" s="45">
        <v>508188.6</v>
      </c>
      <c r="F49" s="48">
        <f t="shared" si="2"/>
        <v>0.28802346406710494</v>
      </c>
    </row>
    <row r="50" spans="1:6" s="59" customFormat="1" ht="47.25">
      <c r="A50" s="14" t="s">
        <v>122</v>
      </c>
      <c r="B50" s="60" t="s">
        <v>193</v>
      </c>
      <c r="C50" s="14" t="s">
        <v>34</v>
      </c>
      <c r="D50" s="44">
        <f>SUM(D51:D53)</f>
        <v>290739758.27</v>
      </c>
      <c r="E50" s="44">
        <f>SUM(E51:E53)</f>
        <v>548104.87</v>
      </c>
      <c r="F50" s="47">
        <f t="shared" si="2"/>
        <v>0.0018852078341861794</v>
      </c>
    </row>
    <row r="51" spans="1:6" s="2" customFormat="1" ht="25.5">
      <c r="A51" s="33" t="s">
        <v>123</v>
      </c>
      <c r="B51" s="61" t="s">
        <v>194</v>
      </c>
      <c r="C51" s="15" t="s">
        <v>35</v>
      </c>
      <c r="D51" s="45">
        <v>25562758.27</v>
      </c>
      <c r="E51" s="45">
        <v>0</v>
      </c>
      <c r="F51" s="48">
        <f t="shared" si="2"/>
        <v>0</v>
      </c>
    </row>
    <row r="52" spans="1:6" s="2" customFormat="1" ht="25.5">
      <c r="A52" s="33" t="s">
        <v>124</v>
      </c>
      <c r="B52" s="61" t="s">
        <v>69</v>
      </c>
      <c r="C52" s="15" t="s">
        <v>63</v>
      </c>
      <c r="D52" s="45">
        <v>259282500</v>
      </c>
      <c r="E52" s="45">
        <v>0</v>
      </c>
      <c r="F52" s="48">
        <f t="shared" si="2"/>
        <v>0</v>
      </c>
    </row>
    <row r="53" spans="1:6" s="2" customFormat="1" ht="25.5">
      <c r="A53" s="33" t="s">
        <v>125</v>
      </c>
      <c r="B53" s="61" t="s">
        <v>21</v>
      </c>
      <c r="C53" s="15" t="s">
        <v>52</v>
      </c>
      <c r="D53" s="45">
        <v>5894500</v>
      </c>
      <c r="E53" s="45">
        <v>548104.87</v>
      </c>
      <c r="F53" s="48">
        <f t="shared" si="2"/>
        <v>0.09298581219781152</v>
      </c>
    </row>
    <row r="54" spans="1:6" s="59" customFormat="1" ht="31.5">
      <c r="A54" s="14" t="s">
        <v>126</v>
      </c>
      <c r="B54" s="60" t="s">
        <v>195</v>
      </c>
      <c r="C54" s="14" t="s">
        <v>53</v>
      </c>
      <c r="D54" s="44">
        <f>+D55+D60</f>
        <v>82611503.87</v>
      </c>
      <c r="E54" s="44">
        <f>+E55+E60</f>
        <v>16897353</v>
      </c>
      <c r="F54" s="47">
        <f t="shared" si="2"/>
        <v>0.20453995156159113</v>
      </c>
    </row>
    <row r="55" spans="1:6" s="16" customFormat="1" ht="31.5">
      <c r="A55" s="38" t="s">
        <v>127</v>
      </c>
      <c r="B55" s="62" t="s">
        <v>196</v>
      </c>
      <c r="C55" s="56" t="s">
        <v>74</v>
      </c>
      <c r="D55" s="46">
        <f>SUM(D56:D59)</f>
        <v>82495303.87</v>
      </c>
      <c r="E55" s="46">
        <f>SUM(E56:E59)</f>
        <v>16897353</v>
      </c>
      <c r="F55" s="49">
        <f t="shared" si="2"/>
        <v>0.20482805938417595</v>
      </c>
    </row>
    <row r="56" spans="1:6" s="2" customFormat="1" ht="25.5">
      <c r="A56" s="33" t="s">
        <v>128</v>
      </c>
      <c r="B56" s="61" t="s">
        <v>23</v>
      </c>
      <c r="C56" s="15" t="s">
        <v>75</v>
      </c>
      <c r="D56" s="45">
        <v>28173900</v>
      </c>
      <c r="E56" s="45">
        <v>2364478.73</v>
      </c>
      <c r="F56" s="48">
        <f t="shared" si="2"/>
        <v>0.08392443822119053</v>
      </c>
    </row>
    <row r="57" spans="1:6" s="2" customFormat="1" ht="38.25">
      <c r="A57" s="33" t="s">
        <v>129</v>
      </c>
      <c r="B57" s="61" t="s">
        <v>172</v>
      </c>
      <c r="C57" s="15" t="s">
        <v>78</v>
      </c>
      <c r="D57" s="45">
        <v>480000</v>
      </c>
      <c r="E57" s="45">
        <v>0</v>
      </c>
      <c r="F57" s="48">
        <f t="shared" si="2"/>
        <v>0</v>
      </c>
    </row>
    <row r="58" spans="1:6" s="2" customFormat="1" ht="25.5">
      <c r="A58" s="33" t="s">
        <v>130</v>
      </c>
      <c r="B58" s="61" t="s">
        <v>19</v>
      </c>
      <c r="C58" s="15" t="s">
        <v>79</v>
      </c>
      <c r="D58" s="45">
        <v>46978600</v>
      </c>
      <c r="E58" s="45">
        <v>10315161</v>
      </c>
      <c r="F58" s="48">
        <f t="shared" si="2"/>
        <v>0.2195714857403158</v>
      </c>
    </row>
    <row r="59" spans="1:6" s="2" customFormat="1" ht="25.5">
      <c r="A59" s="33" t="s">
        <v>160</v>
      </c>
      <c r="B59" s="61" t="s">
        <v>161</v>
      </c>
      <c r="C59" s="15" t="s">
        <v>162</v>
      </c>
      <c r="D59" s="45">
        <v>6862803.87</v>
      </c>
      <c r="E59" s="45">
        <v>4217713.27</v>
      </c>
      <c r="F59" s="48">
        <f>+E59/D59</f>
        <v>0.614575813311127</v>
      </c>
    </row>
    <row r="60" spans="1:6" s="16" customFormat="1" ht="31.5">
      <c r="A60" s="37" t="s">
        <v>131</v>
      </c>
      <c r="B60" s="62" t="s">
        <v>197</v>
      </c>
      <c r="C60" s="55" t="s">
        <v>76</v>
      </c>
      <c r="D60" s="46">
        <f>+D61</f>
        <v>116200</v>
      </c>
      <c r="E60" s="46">
        <f>+E61</f>
        <v>0</v>
      </c>
      <c r="F60" s="49">
        <f t="shared" si="2"/>
        <v>0</v>
      </c>
    </row>
    <row r="61" spans="1:6" s="2" customFormat="1" ht="12.75">
      <c r="A61" s="33" t="s">
        <v>132</v>
      </c>
      <c r="B61" s="61" t="s">
        <v>18</v>
      </c>
      <c r="C61" s="15" t="s">
        <v>77</v>
      </c>
      <c r="D61" s="45">
        <v>116200</v>
      </c>
      <c r="E61" s="45">
        <v>0</v>
      </c>
      <c r="F61" s="48">
        <f t="shared" si="2"/>
        <v>0</v>
      </c>
    </row>
    <row r="62" spans="1:6" s="59" customFormat="1" ht="31.5">
      <c r="A62" s="14" t="s">
        <v>133</v>
      </c>
      <c r="B62" s="60" t="s">
        <v>198</v>
      </c>
      <c r="C62" s="14" t="s">
        <v>70</v>
      </c>
      <c r="D62" s="44">
        <f>+D63</f>
        <v>14338524.97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134</v>
      </c>
      <c r="B63" s="61" t="s">
        <v>199</v>
      </c>
      <c r="C63" s="15" t="s">
        <v>71</v>
      </c>
      <c r="D63" s="45">
        <v>14338524.97</v>
      </c>
      <c r="E63" s="45">
        <v>0</v>
      </c>
      <c r="F63" s="48">
        <f>+E63/D63</f>
        <v>0</v>
      </c>
    </row>
    <row r="64" spans="1:6" s="59" customFormat="1" ht="31.5">
      <c r="A64" s="14" t="s">
        <v>137</v>
      </c>
      <c r="B64" s="60" t="s">
        <v>200</v>
      </c>
      <c r="C64" s="14" t="s">
        <v>143</v>
      </c>
      <c r="D64" s="44">
        <f>SUM(D65:D68)</f>
        <v>877300</v>
      </c>
      <c r="E64" s="44">
        <f>SUM(E65:E68)</f>
        <v>0</v>
      </c>
      <c r="F64" s="47">
        <f t="shared" si="2"/>
        <v>0</v>
      </c>
    </row>
    <row r="65" spans="1:6" s="2" customFormat="1" ht="25.5">
      <c r="A65" s="33" t="s">
        <v>138</v>
      </c>
      <c r="B65" s="61" t="s">
        <v>142</v>
      </c>
      <c r="C65" s="15" t="s">
        <v>144</v>
      </c>
      <c r="D65" s="45">
        <v>220400</v>
      </c>
      <c r="E65" s="45">
        <v>0</v>
      </c>
      <c r="F65" s="48">
        <f>+E65/D65</f>
        <v>0</v>
      </c>
    </row>
    <row r="66" spans="1:6" s="2" customFormat="1" ht="25.5">
      <c r="A66" s="33" t="s">
        <v>139</v>
      </c>
      <c r="B66" s="61" t="s">
        <v>148</v>
      </c>
      <c r="C66" s="15" t="s">
        <v>145</v>
      </c>
      <c r="D66" s="45">
        <v>127400</v>
      </c>
      <c r="E66" s="45">
        <v>0</v>
      </c>
      <c r="F66" s="48">
        <f>+E66/D66</f>
        <v>0</v>
      </c>
    </row>
    <row r="67" spans="1:6" s="2" customFormat="1" ht="25.5">
      <c r="A67" s="33" t="s">
        <v>140</v>
      </c>
      <c r="B67" s="61" t="s">
        <v>149</v>
      </c>
      <c r="C67" s="15" t="s">
        <v>146</v>
      </c>
      <c r="D67" s="45">
        <v>268300</v>
      </c>
      <c r="E67" s="45">
        <v>0</v>
      </c>
      <c r="F67" s="48">
        <f>+E67/D67</f>
        <v>0</v>
      </c>
    </row>
    <row r="68" spans="1:6" s="2" customFormat="1" ht="38.25">
      <c r="A68" s="33" t="s">
        <v>141</v>
      </c>
      <c r="B68" s="61" t="s">
        <v>201</v>
      </c>
      <c r="C68" s="15" t="s">
        <v>147</v>
      </c>
      <c r="D68" s="45">
        <v>261200</v>
      </c>
      <c r="E68" s="45">
        <v>0</v>
      </c>
      <c r="F68" s="48">
        <f t="shared" si="2"/>
        <v>0</v>
      </c>
    </row>
    <row r="69" spans="1:6" s="59" customFormat="1" ht="47.25">
      <c r="A69" s="14" t="s">
        <v>163</v>
      </c>
      <c r="B69" s="60" t="s">
        <v>202</v>
      </c>
      <c r="C69" s="14" t="s">
        <v>153</v>
      </c>
      <c r="D69" s="44">
        <f>+D70+D72+D74</f>
        <v>1248700</v>
      </c>
      <c r="E69" s="44">
        <f>+E70+E72+E74</f>
        <v>61503.21</v>
      </c>
      <c r="F69" s="47">
        <f>+E69/D69</f>
        <v>0.04925379194362137</v>
      </c>
    </row>
    <row r="70" spans="1:6" s="16" customFormat="1" ht="31.5">
      <c r="A70" s="38" t="s">
        <v>164</v>
      </c>
      <c r="B70" s="62" t="s">
        <v>203</v>
      </c>
      <c r="C70" s="57" t="s">
        <v>154</v>
      </c>
      <c r="D70" s="46">
        <f>+D71</f>
        <v>771100</v>
      </c>
      <c r="E70" s="46">
        <f>+E71</f>
        <v>6506.33</v>
      </c>
      <c r="F70" s="49">
        <f t="shared" si="2"/>
        <v>0.008437725327454286</v>
      </c>
    </row>
    <row r="71" spans="1:6" s="2" customFormat="1" ht="25.5">
      <c r="A71" s="33" t="s">
        <v>165</v>
      </c>
      <c r="B71" s="61" t="s">
        <v>22</v>
      </c>
      <c r="C71" s="15" t="s">
        <v>155</v>
      </c>
      <c r="D71" s="45">
        <v>771100</v>
      </c>
      <c r="E71" s="45">
        <v>6506.33</v>
      </c>
      <c r="F71" s="48">
        <f>+E71/D71</f>
        <v>0.008437725327454286</v>
      </c>
    </row>
    <row r="72" spans="1:6" s="16" customFormat="1" ht="47.25">
      <c r="A72" s="38" t="s">
        <v>166</v>
      </c>
      <c r="B72" s="62" t="s">
        <v>204</v>
      </c>
      <c r="C72" s="57" t="s">
        <v>156</v>
      </c>
      <c r="D72" s="46">
        <f>+D73</f>
        <v>390300</v>
      </c>
      <c r="E72" s="46">
        <f>+E73</f>
        <v>54996.88</v>
      </c>
      <c r="F72" s="49">
        <f t="shared" si="2"/>
        <v>0.1409092492954138</v>
      </c>
    </row>
    <row r="73" spans="1:6" s="2" customFormat="1" ht="25.5">
      <c r="A73" s="33" t="s">
        <v>167</v>
      </c>
      <c r="B73" s="61" t="s">
        <v>16</v>
      </c>
      <c r="C73" s="15" t="s">
        <v>157</v>
      </c>
      <c r="D73" s="45">
        <v>390300</v>
      </c>
      <c r="E73" s="45">
        <v>54996.88</v>
      </c>
      <c r="F73" s="48">
        <f>+E73/D73</f>
        <v>0.1409092492954138</v>
      </c>
    </row>
    <row r="74" spans="1:6" s="16" customFormat="1" ht="31.5">
      <c r="A74" s="38" t="s">
        <v>168</v>
      </c>
      <c r="B74" s="62" t="s">
        <v>205</v>
      </c>
      <c r="C74" s="57" t="s">
        <v>158</v>
      </c>
      <c r="D74" s="46">
        <f>+D75</f>
        <v>87300</v>
      </c>
      <c r="E74" s="46">
        <f>+E75</f>
        <v>0</v>
      </c>
      <c r="F74" s="49">
        <f t="shared" si="2"/>
        <v>0</v>
      </c>
    </row>
    <row r="75" spans="1:6" s="2" customFormat="1" ht="25.5">
      <c r="A75" s="33" t="s">
        <v>169</v>
      </c>
      <c r="B75" s="61" t="s">
        <v>15</v>
      </c>
      <c r="C75" s="15" t="s">
        <v>159</v>
      </c>
      <c r="D75" s="45">
        <v>87300</v>
      </c>
      <c r="E75" s="45">
        <v>0</v>
      </c>
      <c r="F75" s="48">
        <f>+E75/D75</f>
        <v>0</v>
      </c>
    </row>
    <row r="76" spans="1:6" s="59" customFormat="1" ht="31.5">
      <c r="A76" s="14" t="s">
        <v>209</v>
      </c>
      <c r="B76" s="60" t="s">
        <v>206</v>
      </c>
      <c r="C76" s="14" t="s">
        <v>212</v>
      </c>
      <c r="D76" s="44">
        <f>+D77+D78</f>
        <v>80100</v>
      </c>
      <c r="E76" s="44">
        <f>+E77+E78</f>
        <v>0</v>
      </c>
      <c r="F76" s="47">
        <f>+E76/D76</f>
        <v>0</v>
      </c>
    </row>
    <row r="77" spans="1:6" s="2" customFormat="1" ht="38.25">
      <c r="A77" s="33" t="s">
        <v>210</v>
      </c>
      <c r="B77" s="61" t="s">
        <v>207</v>
      </c>
      <c r="C77" s="15" t="s">
        <v>213</v>
      </c>
      <c r="D77" s="45">
        <v>45100</v>
      </c>
      <c r="E77" s="45">
        <v>0</v>
      </c>
      <c r="F77" s="48">
        <f>+E77/D77</f>
        <v>0</v>
      </c>
    </row>
    <row r="78" spans="1:6" s="2" customFormat="1" ht="25.5">
      <c r="A78" s="33" t="s">
        <v>211</v>
      </c>
      <c r="B78" s="61" t="s">
        <v>208</v>
      </c>
      <c r="C78" s="15" t="s">
        <v>214</v>
      </c>
      <c r="D78" s="45">
        <v>35000</v>
      </c>
      <c r="E78" s="45">
        <v>0</v>
      </c>
      <c r="F78" s="48">
        <f>+E78/D78</f>
        <v>0</v>
      </c>
    </row>
    <row r="79" spans="1:6" ht="15.75">
      <c r="A79" s="53"/>
      <c r="B79" s="58"/>
      <c r="C79" s="25"/>
      <c r="D79" s="50"/>
      <c r="E79" s="50"/>
      <c r="F79" s="52"/>
    </row>
    <row r="80" spans="1:6" ht="15.75">
      <c r="A80" s="53"/>
      <c r="B80" s="58"/>
      <c r="C80" s="25"/>
      <c r="D80" s="50"/>
      <c r="E80" s="50"/>
      <c r="F80" s="52"/>
    </row>
    <row r="81" spans="1:6" ht="15.75" customHeight="1">
      <c r="A81" s="65" t="s">
        <v>170</v>
      </c>
      <c r="B81" s="65"/>
      <c r="C81" s="25"/>
      <c r="D81" s="50"/>
      <c r="E81" s="66" t="s">
        <v>171</v>
      </c>
      <c r="F81" s="66"/>
    </row>
    <row r="82" spans="1:6" ht="15.75">
      <c r="A82" s="51"/>
      <c r="B82" s="28"/>
      <c r="C82" s="25"/>
      <c r="D82" s="50"/>
      <c r="E82" s="50"/>
      <c r="F82" s="52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 customHeight="1">
      <c r="A85" s="63" t="s">
        <v>150</v>
      </c>
      <c r="B85" s="63"/>
      <c r="C85" s="25"/>
      <c r="D85" s="50"/>
      <c r="E85" s="50"/>
      <c r="F85" s="52"/>
    </row>
    <row r="86" spans="1:6" ht="15.75" customHeight="1">
      <c r="A86" s="63" t="s">
        <v>151</v>
      </c>
      <c r="B86" s="63"/>
      <c r="C86" s="25"/>
      <c r="D86" s="50"/>
      <c r="E86" s="50"/>
      <c r="F86" s="52"/>
    </row>
    <row r="87" spans="1:6" ht="15.75">
      <c r="A87" s="40"/>
      <c r="B87" s="20"/>
      <c r="C87" s="21"/>
      <c r="D87" s="22"/>
      <c r="E87" s="22"/>
      <c r="F87" s="22"/>
    </row>
    <row r="88" spans="1:6" ht="15.75">
      <c r="A88" s="41"/>
      <c r="B88" s="23"/>
      <c r="C88" s="25"/>
      <c r="D88" s="19"/>
      <c r="E88" s="19"/>
      <c r="F88" s="19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0"/>
      <c r="B90" s="20"/>
      <c r="C90" s="26"/>
      <c r="D90" s="22"/>
      <c r="E90" s="22"/>
      <c r="F90" s="22"/>
    </row>
    <row r="91" spans="1:6" ht="15.75">
      <c r="A91" s="41"/>
      <c r="B91" s="23"/>
      <c r="C91" s="18"/>
      <c r="D91" s="19"/>
      <c r="E91" s="19"/>
      <c r="F91" s="19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0"/>
      <c r="B93" s="20"/>
      <c r="C93" s="21"/>
      <c r="D93" s="22"/>
      <c r="E93" s="22"/>
      <c r="F93" s="22"/>
    </row>
    <row r="94" spans="1:6" ht="15.75">
      <c r="A94" s="42"/>
      <c r="B94" s="24"/>
      <c r="C94" s="25"/>
      <c r="D94" s="19"/>
      <c r="E94" s="19"/>
      <c r="F94" s="19"/>
    </row>
    <row r="95" spans="1:6" ht="15.75">
      <c r="A95" s="39"/>
      <c r="B95" s="17"/>
      <c r="C95" s="18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40"/>
      <c r="B99" s="20"/>
      <c r="C99" s="21"/>
      <c r="D99" s="22"/>
      <c r="E99" s="22"/>
      <c r="F99" s="22"/>
    </row>
    <row r="100" spans="1:6" ht="15.75">
      <c r="A100" s="41"/>
      <c r="B100" s="23"/>
      <c r="C100" s="25"/>
      <c r="D100" s="19"/>
      <c r="E100" s="19"/>
      <c r="F100" s="19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31"/>
      <c r="B103" s="27"/>
      <c r="C103" s="26"/>
      <c r="D103" s="22"/>
      <c r="E103" s="22"/>
      <c r="F103" s="22"/>
    </row>
    <row r="104" spans="1:6" ht="15.75">
      <c r="A104" s="39"/>
      <c r="B104" s="17"/>
      <c r="C104" s="18"/>
      <c r="D104" s="19"/>
      <c r="E104" s="19"/>
      <c r="F104" s="19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40"/>
      <c r="B108" s="20"/>
      <c r="C108" s="21"/>
      <c r="D108" s="22"/>
      <c r="E108" s="22"/>
      <c r="F108" s="22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1"/>
      <c r="B110" s="23"/>
      <c r="C110" s="26"/>
      <c r="D110" s="19"/>
      <c r="E110" s="19"/>
      <c r="F110" s="19"/>
    </row>
    <row r="111" spans="1:6" ht="15.75">
      <c r="A111" s="43"/>
      <c r="B111" s="28"/>
      <c r="C111" s="25"/>
      <c r="D111" s="19"/>
      <c r="E111" s="19"/>
      <c r="F111" s="19"/>
    </row>
    <row r="112" spans="1:6" ht="15.75">
      <c r="A112" s="41"/>
      <c r="B112" s="23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20"/>
      <c r="B114" s="20"/>
      <c r="C114" s="26"/>
      <c r="D114" s="22"/>
      <c r="E114" s="22"/>
      <c r="F114" s="22"/>
    </row>
    <row r="115" spans="1:6" ht="15.75">
      <c r="A115" s="28"/>
      <c r="B115" s="28"/>
      <c r="C115" s="25"/>
      <c r="D115" s="19"/>
      <c r="E115" s="19"/>
      <c r="F115" s="19"/>
    </row>
    <row r="116" spans="1:6" ht="15.75">
      <c r="A116" s="29"/>
      <c r="B116" s="29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3"/>
      <c r="B120" s="23"/>
      <c r="C120" s="25"/>
      <c r="D120" s="19"/>
      <c r="E120" s="19"/>
      <c r="F120" s="19"/>
    </row>
    <row r="121" spans="1:6" ht="15.75">
      <c r="A121" s="28"/>
      <c r="B121" s="28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3"/>
      <c r="B124" s="23"/>
      <c r="C124" s="25"/>
      <c r="D124" s="19"/>
      <c r="E124" s="19"/>
      <c r="F124" s="19"/>
    </row>
    <row r="125" spans="1:6" ht="15.75">
      <c r="A125" s="20"/>
      <c r="B125" s="20"/>
      <c r="C125" s="26"/>
      <c r="D125" s="22"/>
      <c r="E125" s="22"/>
      <c r="F125" s="22"/>
    </row>
    <row r="126" spans="1:6" ht="15.75">
      <c r="A126" s="30"/>
      <c r="B126" s="30"/>
      <c r="C126" s="31"/>
      <c r="D126" s="32"/>
      <c r="E126" s="32"/>
      <c r="F126" s="3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2019-03-22T04:23:58Z</dcterms:modified>
  <cp:category/>
  <cp:version/>
  <cp:contentType/>
  <cp:contentStatus/>
</cp:coreProperties>
</file>