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titonovaVG\Desktop\Дума\Заседания\2024\12.12.2024\Решения\народные инициативы\"/>
    </mc:Choice>
  </mc:AlternateContent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I13" i="1"/>
  <c r="I14" i="1"/>
  <c r="I15" i="1"/>
  <c r="I16" i="1"/>
  <c r="I17" i="1"/>
  <c r="I18" i="1"/>
  <c r="I21" i="1"/>
  <c r="I22" i="1"/>
  <c r="I23" i="1"/>
  <c r="I24" i="1"/>
  <c r="I25" i="1"/>
  <c r="I26" i="1"/>
  <c r="I27" i="1"/>
  <c r="I20" i="1"/>
  <c r="J20" i="1"/>
  <c r="J21" i="1"/>
  <c r="J19" i="1"/>
  <c r="J46" i="1" l="1"/>
  <c r="J47" i="1" s="1"/>
  <c r="I46" i="1"/>
  <c r="I47" i="1" s="1"/>
  <c r="D9" i="1"/>
  <c r="D28" i="1"/>
  <c r="E28" i="1"/>
  <c r="E9" i="1" s="1"/>
  <c r="F28" i="1"/>
  <c r="J28" i="1" s="1"/>
  <c r="H28" i="1"/>
  <c r="G12" i="1"/>
  <c r="I12" i="1" s="1"/>
  <c r="H12" i="1"/>
  <c r="F12" i="1"/>
  <c r="C28" i="1"/>
  <c r="C9" i="1" s="1"/>
  <c r="I11" i="1"/>
  <c r="I28" i="1" s="1"/>
  <c r="H11" i="1"/>
  <c r="C50" i="1"/>
  <c r="D50" i="1"/>
  <c r="E50" i="1"/>
  <c r="F50" i="1"/>
  <c r="G50" i="1"/>
  <c r="H50" i="1"/>
  <c r="I50" i="1"/>
  <c r="J50" i="1"/>
  <c r="C47" i="1"/>
  <c r="D47" i="1"/>
  <c r="E47" i="1"/>
  <c r="F47" i="1"/>
  <c r="G47" i="1"/>
  <c r="H47" i="1"/>
  <c r="C44" i="1"/>
  <c r="D44" i="1"/>
  <c r="E44" i="1"/>
  <c r="F44" i="1"/>
  <c r="J44" i="1" s="1"/>
  <c r="G44" i="1"/>
  <c r="H44" i="1"/>
  <c r="I43" i="1"/>
  <c r="I44" i="1" s="1"/>
  <c r="D37" i="1"/>
  <c r="E37" i="1"/>
  <c r="F37" i="1"/>
  <c r="G37" i="1"/>
  <c r="H37" i="1"/>
  <c r="J37" i="1"/>
  <c r="I36" i="1"/>
  <c r="I37" i="1" s="1"/>
  <c r="C37" i="1"/>
  <c r="C34" i="1"/>
  <c r="D34" i="1"/>
  <c r="E34" i="1"/>
  <c r="F34" i="1"/>
  <c r="G34" i="1"/>
  <c r="H34" i="1"/>
  <c r="J34" i="1"/>
  <c r="I33" i="1"/>
  <c r="I34" i="1"/>
  <c r="G28" i="1" l="1"/>
  <c r="G9" i="1" s="1"/>
  <c r="I9" i="1"/>
  <c r="H9" i="1"/>
  <c r="F9" i="1"/>
  <c r="J9" i="1" s="1"/>
</calcChain>
</file>

<file path=xl/comments1.xml><?xml version="1.0" encoding="utf-8"?>
<comments xmlns="http://schemas.openxmlformats.org/spreadsheetml/2006/main">
  <authors>
    <author>Соколова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Соколова: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<sst xmlns="http://schemas.openxmlformats.org/spreadsheetml/2006/main" count="77" uniqueCount="68">
  <si>
    <t>№ п/п</t>
  </si>
  <si>
    <t>Наименование мероприятия</t>
  </si>
  <si>
    <t xml:space="preserve">Предусмотренный объем финансирования (с учетом перераспределения между мероприятиями по результатам экономии), руб. </t>
  </si>
  <si>
    <t>Фактические расходы (освоено), руб.</t>
  </si>
  <si>
    <t>Степень выполнения мероприятия, %</t>
  </si>
  <si>
    <t>всего</t>
  </si>
  <si>
    <t>областной бюджет</t>
  </si>
  <si>
    <t>местный бюджет</t>
  </si>
  <si>
    <t>БОДАЙБИНСКИЙ РАЙОН</t>
  </si>
  <si>
    <t>Муниципальное образование г. Бодайбо и района</t>
  </si>
  <si>
    <t>Итого:</t>
  </si>
  <si>
    <t>ИЗ БЮДЖЕТА МЕСТНЫМ БЮДЖЕТАМ В ЦЕЛЯХ СОФИНАНСИРОВАНИЯ РАСХОДНЫХ ОБЯЗАТЕЛЬСТВ</t>
  </si>
  <si>
    <t>МУНИЦИПАЛЬНЫХ ОБРАЗОВАНИЙ ИРКУТСКОЙ ОБЛДАСТИ НА РЕАЛИЗАЦИЮ МЕРОПРИЯТИЙ ПЕРЕЧНЯ ПРОЕКТОВ НАРОДНЫХ</t>
  </si>
  <si>
    <t>Бодайбинское городское поселение</t>
  </si>
  <si>
    <t>Мамаканское городское поселение</t>
  </si>
  <si>
    <t>Балахнинское городское поселение</t>
  </si>
  <si>
    <t>Артемовское городское поселение</t>
  </si>
  <si>
    <t>Кропоткинское городское поселение</t>
  </si>
  <si>
    <t>Жуинское сельское поселение</t>
  </si>
  <si>
    <t>Исп. Соколова О.А., тел. 8(39561) 5-15-00</t>
  </si>
  <si>
    <t>ОТЧЕТ ОБ ИСПОЛЬЗОВАНИИ СУБСИДИЙ</t>
  </si>
  <si>
    <t>Остаток субсидидий из областного бюджета, руб.</t>
  </si>
  <si>
    <t>Благоустройство территории перекрестка улиц Розы Люксембурга и Урицкого г. Бодайбо с восстановлением городского фонтана</t>
  </si>
  <si>
    <t>Благоустройство территории в районе места размещения стелы "Бодайбо"</t>
  </si>
  <si>
    <t>Приобретение дорожных знаков для размещения на опорах и информационно-указательных табличек на остановочных пунктах (с установкой собственными силами)</t>
  </si>
  <si>
    <t>Устройство уличного освещения: приобретение уличных светодиодных светильников с кронштейном для крепления (с установкой собственными силами) по ул. Стояновича, ул. Байкальской, ул. Первомайской</t>
  </si>
  <si>
    <t>Организация оснащения спортивным инвентарем здания по адресу: р.п. Мамакан, ул. Советская, 12</t>
  </si>
  <si>
    <t>Проведение ремонта участка автомобильной дороги по ул. Дорожная р.п. Балахнинский</t>
  </si>
  <si>
    <t>Приобретение специализированной техники для осуществления полномочий по дорожной деятельности</t>
  </si>
  <si>
    <t>Оборудование и благоустройство детских и спортивных площадок на территории стадиона п. Артемовский, 10а (установка собственными силами)</t>
  </si>
  <si>
    <t>Благоустройство территории детской площадки по ул. Центральная,7г</t>
  </si>
  <si>
    <t>Приобретение материалов для текущего ремонта теплотрассы в п. Перевоз (выполнение работ собственными силами)</t>
  </si>
  <si>
    <t>Благоустройство территории (установка фонарей для дополнительного уличного освещения спортивной площадки МКУ ДО "ДООЦ" г. Бодайбо)</t>
  </si>
  <si>
    <t>2.1.</t>
  </si>
  <si>
    <t>1.</t>
  </si>
  <si>
    <t>2.</t>
  </si>
  <si>
    <t>Организация оснащения детского оздоровительного лагаря "Звездочка" г. Бодайбо спортивным оборудованием и инвентарем</t>
  </si>
  <si>
    <t>2.2.</t>
  </si>
  <si>
    <t>Организация оснащения ДОЛ "Звездочка" г. Бодайбо театральными костюмами и сценической атрибутикой</t>
  </si>
  <si>
    <t>2.3.</t>
  </si>
  <si>
    <t>2.4.</t>
  </si>
  <si>
    <t>Организация оснащения детского оздоровительного лагеря "Звездочка" оборудованием площадки костровой зоны</t>
  </si>
  <si>
    <t>2.5.</t>
  </si>
  <si>
    <t>Организация оснащения детского оздоровительного лагеря "Звездочка" оборудованием дорожки к площадке костровой зоны</t>
  </si>
  <si>
    <t>2.6.</t>
  </si>
  <si>
    <t>Организация оснащения детского оздоровительного лагеря "Звездочка"  костровой чашей</t>
  </si>
  <si>
    <t>3.</t>
  </si>
  <si>
    <t>Организация обустройства дискотечного зала МКУ "КДЦ г. Бодайбо и района"</t>
  </si>
  <si>
    <t>3.1.</t>
  </si>
  <si>
    <t>Организация оснащения дискотечного зала МКУ "КДЦ г. Бодайбо и района" мебелью (барная стойка, стулья, барные стулья)</t>
  </si>
  <si>
    <t>3.2.</t>
  </si>
  <si>
    <t>Организация оснащения дискотечного зала МКУ "КДЦ г. Бодайбо и района" декоративными элементами с подсветкой (арка металлическая, зеркало), колонные зеркальные</t>
  </si>
  <si>
    <t>3.3.</t>
  </si>
  <si>
    <t>Организация оснащения дискотечного зала МКУ "КДЦ г. Бодайбо и района" декоративными балками для потолка</t>
  </si>
  <si>
    <t>4.</t>
  </si>
  <si>
    <t>Организация олснащения МКУ "КДЦ г. Бодайбо и района" сценическими костюмами</t>
  </si>
  <si>
    <t>5.</t>
  </si>
  <si>
    <t>Организация оснащения МКУ "КДЦ г. Бодайбо и района" оборудованием для создания условий для летнего отдыха</t>
  </si>
  <si>
    <t>5.1.</t>
  </si>
  <si>
    <t>Организация оснащения МКУ "КДЦ г. Бодайбо и района" проектором и надувным экраном для организации летнего досуга в Гордском парке культуры и отдыха</t>
  </si>
  <si>
    <t>5.2.</t>
  </si>
  <si>
    <t>Организация оснащения МКУ "КДЦ г. Бодайбо и района" напольными шахматными фигурами сгибким шахматным полем для организации летнего досуга в Городском парке культуры и отдыха</t>
  </si>
  <si>
    <t>6.</t>
  </si>
  <si>
    <t>Огранизация оснащения МКОУ "СОШ № 3 г. Бодайбо" оборудованием и наглядными пособиями для обучения детей навыкам soft-skills</t>
  </si>
  <si>
    <t>Организация материально-технического обеспечения  детского оздоровительного лагеря "Звездочка" г. Бодайбо</t>
  </si>
  <si>
    <t xml:space="preserve">Организация оснащения ДОЛ "Звездочка" г. Бодайбо звуковым оборудованием (микшерский пульт, вокальная радиосистема с микрофонами, активные акустические системы) </t>
  </si>
  <si>
    <r>
      <t>ИНИЦИАТИВ ПО СОСТОЯНИЮ</t>
    </r>
    <r>
      <rPr>
        <b/>
        <sz val="12"/>
        <color theme="1"/>
        <rFont val="Times New Roman"/>
        <family val="1"/>
        <charset val="204"/>
      </rPr>
      <t xml:space="preserve"> на 25 ноября 2024 года</t>
    </r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</si>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</sst>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/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3" fillId="0" borderId="10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Border="1" applyAlignment="1">
      <alignment horizontal="center" vertical="top"/>
    </xf>
    <xf numFmtId="0" fontId="3" fillId="0" borderId="0" xfId="0" applyFont="1" applyBorder="1"/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4" fillId="0" borderId="7" xfId="0" applyFont="1" applyBorder="1" applyAlignment="1">
      <alignment horizontal="center" vertical="top"/>
    </xf>
    <xf numFmtId="0" fontId="3" fillId="0" borderId="9" xfId="0" applyFont="1" applyBorder="1"/>
    <xf numFmtId="4" fontId="6" fillId="0" borderId="10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1" fillId="3" borderId="5" xfId="0" applyFont="1" applyFill="1" applyBorder="1"/>
    <xf numFmtId="0" fontId="3" fillId="3" borderId="0" xfId="0" applyFont="1" applyFill="1"/>
    <xf numFmtId="4" fontId="6" fillId="3" borderId="18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top"/>
    </xf>
    <xf numFmtId="0" fontId="3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3" fillId="0" borderId="15" xfId="0" applyFont="1" applyBorder="1"/>
    <xf numFmtId="4" fontId="6" fillId="0" borderId="23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165" fontId="6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/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topLeftCell="A34" zoomScale="110" zoomScaleNormal="110" workbookViewId="0">
      <selection activeCell="L10" sqref="L10"/>
    </sheetView>
  </sheetViews>
  <sheetFormatPr defaultRowHeight="15" x14ac:dyDescent="0.25"/>
  <cols>
    <col min="1" max="1" width="5" customWidth="1"/>
    <col min="2" max="2" width="49.28515625" customWidth="1"/>
    <col min="3" max="8" width="13.7109375" customWidth="1"/>
    <col min="9" max="9" width="11.7109375" customWidth="1"/>
    <col min="12" max="12" width="11.85546875" bestFit="1" customWidth="1"/>
  </cols>
  <sheetData>
    <row r="1" spans="1:12" ht="15.75" x14ac:dyDescent="0.25">
      <c r="E1" s="4"/>
      <c r="F1" s="4"/>
      <c r="G1" s="4"/>
      <c r="H1" s="4"/>
      <c r="I1" s="122" t="s">
        <v>67</v>
      </c>
      <c r="J1" s="123"/>
    </row>
    <row r="2" spans="1:12" ht="15.75" x14ac:dyDescent="0.25">
      <c r="B2" s="126" t="s">
        <v>20</v>
      </c>
      <c r="C2" s="127"/>
      <c r="D2" s="127"/>
      <c r="E2" s="127"/>
      <c r="F2" s="127"/>
      <c r="G2" s="127"/>
      <c r="H2" s="127"/>
      <c r="I2" s="127"/>
      <c r="J2" s="127"/>
    </row>
    <row r="3" spans="1:12" ht="15.75" x14ac:dyDescent="0.25">
      <c r="B3" s="126" t="s">
        <v>11</v>
      </c>
      <c r="C3" s="126"/>
      <c r="D3" s="126"/>
      <c r="E3" s="126"/>
      <c r="F3" s="126"/>
      <c r="G3" s="126"/>
      <c r="H3" s="126"/>
      <c r="I3" s="126"/>
      <c r="J3" s="126"/>
    </row>
    <row r="4" spans="1:12" ht="15.75" x14ac:dyDescent="0.25">
      <c r="B4" s="126" t="s">
        <v>12</v>
      </c>
      <c r="C4" s="126"/>
      <c r="D4" s="126"/>
      <c r="E4" s="126"/>
      <c r="F4" s="126"/>
      <c r="G4" s="126"/>
      <c r="H4" s="126"/>
      <c r="I4" s="126"/>
      <c r="J4" s="126"/>
    </row>
    <row r="5" spans="1:12" ht="15.75" x14ac:dyDescent="0.25">
      <c r="B5" s="126" t="s">
        <v>66</v>
      </c>
      <c r="C5" s="126"/>
      <c r="D5" s="126"/>
      <c r="E5" s="126"/>
      <c r="F5" s="126"/>
      <c r="G5" s="126"/>
      <c r="H5" s="126"/>
      <c r="I5" s="126"/>
      <c r="J5" s="126"/>
    </row>
    <row r="7" spans="1:12" ht="69" customHeight="1" x14ac:dyDescent="0.25">
      <c r="A7" s="124" t="s">
        <v>0</v>
      </c>
      <c r="B7" s="135" t="s">
        <v>1</v>
      </c>
      <c r="C7" s="128" t="s">
        <v>2</v>
      </c>
      <c r="D7" s="129"/>
      <c r="E7" s="130"/>
      <c r="F7" s="128" t="s">
        <v>3</v>
      </c>
      <c r="G7" s="129"/>
      <c r="H7" s="130"/>
      <c r="I7" s="133" t="s">
        <v>21</v>
      </c>
      <c r="J7" s="131" t="s">
        <v>4</v>
      </c>
    </row>
    <row r="8" spans="1:12" ht="26.25" thickBot="1" x14ac:dyDescent="0.3">
      <c r="A8" s="125"/>
      <c r="B8" s="134"/>
      <c r="C8" s="3" t="s">
        <v>5</v>
      </c>
      <c r="D8" s="2" t="s">
        <v>6</v>
      </c>
      <c r="E8" s="2" t="s">
        <v>7</v>
      </c>
      <c r="F8" s="3" t="s">
        <v>5</v>
      </c>
      <c r="G8" s="2" t="s">
        <v>6</v>
      </c>
      <c r="H8" s="2" t="s">
        <v>7</v>
      </c>
      <c r="I8" s="134"/>
      <c r="J8" s="132"/>
    </row>
    <row r="9" spans="1:12" ht="15.75" thickBot="1" x14ac:dyDescent="0.3">
      <c r="A9" s="39"/>
      <c r="B9" s="40" t="s">
        <v>8</v>
      </c>
      <c r="C9" s="41">
        <f>C28+C34+C37+C40+C44+C47+C50</f>
        <v>14248837.440000001</v>
      </c>
      <c r="D9" s="41">
        <f t="shared" ref="D9:I9" si="0">D28+D34+D37+D40+D44+D47+D50</f>
        <v>10561100</v>
      </c>
      <c r="E9" s="41">
        <f t="shared" si="0"/>
        <v>3687737.44</v>
      </c>
      <c r="F9" s="41">
        <f t="shared" si="0"/>
        <v>12936841.75</v>
      </c>
      <c r="G9" s="41">
        <f t="shared" si="0"/>
        <v>9396141.0599999968</v>
      </c>
      <c r="H9" s="41">
        <f t="shared" si="0"/>
        <v>3640700.6700000004</v>
      </c>
      <c r="I9" s="41">
        <f t="shared" si="0"/>
        <v>1164958.9400000004</v>
      </c>
      <c r="J9" s="42">
        <f>F9/C9*100</f>
        <v>90.792261505370917</v>
      </c>
      <c r="L9" s="21"/>
    </row>
    <row r="10" spans="1:12" ht="18" customHeight="1" thickBot="1" x14ac:dyDescent="0.3">
      <c r="A10" s="36"/>
      <c r="B10" s="86" t="s">
        <v>9</v>
      </c>
      <c r="C10" s="37"/>
      <c r="D10" s="37"/>
      <c r="E10" s="37"/>
      <c r="F10" s="37"/>
      <c r="G10" s="37"/>
      <c r="H10" s="37"/>
      <c r="I10" s="37"/>
      <c r="J10" s="38"/>
    </row>
    <row r="11" spans="1:12" ht="38.25" x14ac:dyDescent="0.25">
      <c r="A11" s="118" t="s">
        <v>34</v>
      </c>
      <c r="B11" s="119" t="s">
        <v>32</v>
      </c>
      <c r="C11" s="120">
        <v>1785140.45</v>
      </c>
      <c r="D11" s="121">
        <v>1209264.05</v>
      </c>
      <c r="E11" s="121">
        <v>575876.4</v>
      </c>
      <c r="F11" s="120">
        <v>1776214.75</v>
      </c>
      <c r="G11" s="121">
        <v>1203217.73</v>
      </c>
      <c r="H11" s="121">
        <f>F11-G11</f>
        <v>572997.02</v>
      </c>
      <c r="I11" s="120">
        <f>D11-G11</f>
        <v>6046.3200000000652</v>
      </c>
      <c r="J11" s="99">
        <v>100</v>
      </c>
      <c r="L11" s="21"/>
    </row>
    <row r="12" spans="1:12" ht="38.25" x14ac:dyDescent="0.25">
      <c r="A12" s="96" t="s">
        <v>35</v>
      </c>
      <c r="B12" s="97" t="s">
        <v>64</v>
      </c>
      <c r="C12" s="98">
        <v>2202223</v>
      </c>
      <c r="D12" s="98">
        <v>1491798.08</v>
      </c>
      <c r="E12" s="98">
        <v>710424.92</v>
      </c>
      <c r="F12" s="98">
        <f>F13+F14+F15+F16+F17+F18</f>
        <v>2195808.7000000002</v>
      </c>
      <c r="G12" s="98">
        <f t="shared" ref="G12:H12" si="1">G13+G14+G15+G16+G17+G18</f>
        <v>1487452.9999999998</v>
      </c>
      <c r="H12" s="98">
        <f t="shared" si="1"/>
        <v>708355.70000000007</v>
      </c>
      <c r="I12" s="98">
        <f>D12-G12</f>
        <v>4345.0800000003073</v>
      </c>
      <c r="J12" s="99">
        <v>100</v>
      </c>
    </row>
    <row r="13" spans="1:12" ht="39" customHeight="1" x14ac:dyDescent="0.25">
      <c r="A13" s="89" t="s">
        <v>33</v>
      </c>
      <c r="B13" s="6" t="s">
        <v>36</v>
      </c>
      <c r="C13" s="5">
        <v>572192</v>
      </c>
      <c r="D13" s="5">
        <v>387606.04</v>
      </c>
      <c r="E13" s="5">
        <v>184585.96</v>
      </c>
      <c r="F13" s="5">
        <v>572192</v>
      </c>
      <c r="G13" s="5">
        <v>387606.03</v>
      </c>
      <c r="H13" s="5">
        <v>184585.97</v>
      </c>
      <c r="I13" s="5">
        <f t="shared" ref="I13:I18" si="2">D13-G13</f>
        <v>9.9999999511055648E-3</v>
      </c>
      <c r="J13" s="26">
        <v>100</v>
      </c>
    </row>
    <row r="14" spans="1:12" ht="30.75" customHeight="1" x14ac:dyDescent="0.25">
      <c r="A14" s="87" t="s">
        <v>37</v>
      </c>
      <c r="B14" s="6" t="s">
        <v>38</v>
      </c>
      <c r="C14" s="5">
        <v>599434</v>
      </c>
      <c r="D14" s="5">
        <v>406059.92</v>
      </c>
      <c r="E14" s="5">
        <v>193374.07999999999</v>
      </c>
      <c r="F14" s="5">
        <v>599434</v>
      </c>
      <c r="G14" s="5">
        <v>406059.92</v>
      </c>
      <c r="H14" s="5">
        <v>193374.07999999999</v>
      </c>
      <c r="I14" s="5">
        <f t="shared" si="2"/>
        <v>0</v>
      </c>
      <c r="J14" s="26">
        <v>100</v>
      </c>
    </row>
    <row r="15" spans="1:12" ht="51" x14ac:dyDescent="0.25">
      <c r="A15" s="87" t="s">
        <v>39</v>
      </c>
      <c r="B15" s="6" t="s">
        <v>65</v>
      </c>
      <c r="C15" s="5">
        <v>251673</v>
      </c>
      <c r="D15" s="5">
        <v>170484.69</v>
      </c>
      <c r="E15" s="5">
        <v>81188.31</v>
      </c>
      <c r="F15" s="5">
        <v>251673</v>
      </c>
      <c r="G15" s="5">
        <v>170484.69</v>
      </c>
      <c r="H15" s="5">
        <v>81188.31</v>
      </c>
      <c r="I15" s="5">
        <f t="shared" si="2"/>
        <v>0</v>
      </c>
      <c r="J15" s="26">
        <v>100</v>
      </c>
    </row>
    <row r="16" spans="1:12" ht="27.75" customHeight="1" x14ac:dyDescent="0.25">
      <c r="A16" s="87" t="s">
        <v>40</v>
      </c>
      <c r="B16" s="6" t="s">
        <v>41</v>
      </c>
      <c r="C16" s="5">
        <v>431140.11</v>
      </c>
      <c r="D16" s="5">
        <v>292056.7</v>
      </c>
      <c r="E16" s="5">
        <v>139083.41</v>
      </c>
      <c r="F16" s="5">
        <v>431140.11</v>
      </c>
      <c r="G16" s="5">
        <v>292056.7</v>
      </c>
      <c r="H16" s="5">
        <v>139083.41</v>
      </c>
      <c r="I16" s="5">
        <f t="shared" si="2"/>
        <v>0</v>
      </c>
      <c r="J16" s="26">
        <v>100</v>
      </c>
    </row>
    <row r="17" spans="1:12" ht="38.25" x14ac:dyDescent="0.25">
      <c r="A17" s="87" t="s">
        <v>42</v>
      </c>
      <c r="B17" s="6" t="s">
        <v>43</v>
      </c>
      <c r="C17" s="5">
        <v>76083.89</v>
      </c>
      <c r="D17" s="5">
        <v>51539.65</v>
      </c>
      <c r="E17" s="5">
        <v>24544.240000000002</v>
      </c>
      <c r="F17" s="5">
        <v>76083.59</v>
      </c>
      <c r="G17" s="5">
        <v>51539.45</v>
      </c>
      <c r="H17" s="5">
        <v>24544.14</v>
      </c>
      <c r="I17" s="5">
        <f t="shared" si="2"/>
        <v>0.20000000000436557</v>
      </c>
      <c r="J17" s="26">
        <v>100</v>
      </c>
    </row>
    <row r="18" spans="1:12" ht="27.75" customHeight="1" x14ac:dyDescent="0.25">
      <c r="A18" s="87" t="s">
        <v>44</v>
      </c>
      <c r="B18" s="6" t="s">
        <v>45</v>
      </c>
      <c r="C18" s="5">
        <v>271700</v>
      </c>
      <c r="D18" s="5">
        <v>184051.08</v>
      </c>
      <c r="E18" s="5">
        <v>87648.92</v>
      </c>
      <c r="F18" s="5">
        <v>265286</v>
      </c>
      <c r="G18" s="5">
        <v>179706.21</v>
      </c>
      <c r="H18" s="5">
        <v>85579.79</v>
      </c>
      <c r="I18" s="5">
        <f t="shared" si="2"/>
        <v>4344.8699999999953</v>
      </c>
      <c r="J18" s="26">
        <v>100</v>
      </c>
    </row>
    <row r="19" spans="1:12" ht="27.75" customHeight="1" x14ac:dyDescent="0.25">
      <c r="A19" s="92" t="s">
        <v>46</v>
      </c>
      <c r="B19" s="93" t="s">
        <v>47</v>
      </c>
      <c r="C19" s="94">
        <v>2577200.02</v>
      </c>
      <c r="D19" s="94">
        <v>1745809.59</v>
      </c>
      <c r="E19" s="94">
        <v>831390.43</v>
      </c>
      <c r="F19" s="94">
        <v>2577200.02</v>
      </c>
      <c r="G19" s="94">
        <v>1745809.57</v>
      </c>
      <c r="H19" s="94">
        <v>831390.43</v>
      </c>
      <c r="I19" s="112">
        <f>D19-G19</f>
        <v>2.0000000018626451E-2</v>
      </c>
      <c r="J19" s="113">
        <f>F19/C19*100</f>
        <v>100</v>
      </c>
    </row>
    <row r="20" spans="1:12" ht="43.5" customHeight="1" x14ac:dyDescent="0.25">
      <c r="A20" s="88" t="s">
        <v>48</v>
      </c>
      <c r="B20" s="9" t="s">
        <v>49</v>
      </c>
      <c r="C20" s="10">
        <v>1406400</v>
      </c>
      <c r="D20" s="10">
        <v>952703.17</v>
      </c>
      <c r="E20" s="10">
        <v>453696.83</v>
      </c>
      <c r="F20" s="10">
        <v>1406400</v>
      </c>
      <c r="G20" s="10">
        <v>952703.16</v>
      </c>
      <c r="H20" s="10">
        <v>453696.84</v>
      </c>
      <c r="I20" s="114">
        <f>D20-G20</f>
        <v>1.0000000009313226E-2</v>
      </c>
      <c r="J20" s="115">
        <f t="shared" ref="J20:J21" si="3">F20/C20*100</f>
        <v>100</v>
      </c>
    </row>
    <row r="21" spans="1:12" ht="27.75" customHeight="1" x14ac:dyDescent="0.25">
      <c r="A21" s="88" t="s">
        <v>50</v>
      </c>
      <c r="B21" s="9" t="s">
        <v>51</v>
      </c>
      <c r="C21" s="10">
        <v>755800.02</v>
      </c>
      <c r="D21" s="10">
        <v>511983.12</v>
      </c>
      <c r="E21" s="10">
        <v>243816.9</v>
      </c>
      <c r="F21" s="10">
        <v>755800</v>
      </c>
      <c r="G21" s="10">
        <v>511983.11</v>
      </c>
      <c r="H21" s="10">
        <v>243816.89</v>
      </c>
      <c r="I21" s="114">
        <f t="shared" ref="I21:I27" si="4">D21-G21</f>
        <v>1.0000000009313226E-2</v>
      </c>
      <c r="J21" s="115">
        <f t="shared" si="3"/>
        <v>99.999997353797369</v>
      </c>
    </row>
    <row r="22" spans="1:12" ht="33.75" customHeight="1" x14ac:dyDescent="0.25">
      <c r="A22" s="88" t="s">
        <v>52</v>
      </c>
      <c r="B22" s="9" t="s">
        <v>53</v>
      </c>
      <c r="C22" s="10">
        <v>415000</v>
      </c>
      <c r="D22" s="10">
        <v>281123.3</v>
      </c>
      <c r="E22" s="10">
        <v>133876.70000000001</v>
      </c>
      <c r="F22" s="10">
        <v>415000</v>
      </c>
      <c r="G22" s="10">
        <v>281123.3</v>
      </c>
      <c r="H22" s="10">
        <v>133876.70000000001</v>
      </c>
      <c r="I22" s="114">
        <f t="shared" si="4"/>
        <v>0</v>
      </c>
      <c r="J22" s="91">
        <v>100</v>
      </c>
    </row>
    <row r="23" spans="1:12" ht="27.75" customHeight="1" x14ac:dyDescent="0.25">
      <c r="A23" s="92" t="s">
        <v>54</v>
      </c>
      <c r="B23" s="93" t="s">
        <v>55</v>
      </c>
      <c r="C23" s="94">
        <v>192290</v>
      </c>
      <c r="D23" s="94">
        <v>130258.31</v>
      </c>
      <c r="E23" s="94">
        <v>62031.69</v>
      </c>
      <c r="F23" s="94">
        <v>192290</v>
      </c>
      <c r="G23" s="94">
        <v>130258.31</v>
      </c>
      <c r="H23" s="94">
        <v>62031.69</v>
      </c>
      <c r="I23" s="112">
        <f t="shared" si="4"/>
        <v>0</v>
      </c>
      <c r="J23" s="95">
        <v>100</v>
      </c>
    </row>
    <row r="24" spans="1:12" ht="27.75" customHeight="1" x14ac:dyDescent="0.25">
      <c r="A24" s="92" t="s">
        <v>56</v>
      </c>
      <c r="B24" s="93" t="s">
        <v>57</v>
      </c>
      <c r="C24" s="94">
        <v>560696.5</v>
      </c>
      <c r="D24" s="94">
        <v>379818.92</v>
      </c>
      <c r="E24" s="94">
        <v>180877.58</v>
      </c>
      <c r="F24" s="94">
        <v>560696.5</v>
      </c>
      <c r="G24" s="94">
        <v>379818.92</v>
      </c>
      <c r="H24" s="94">
        <v>180877.58</v>
      </c>
      <c r="I24" s="112">
        <f t="shared" si="4"/>
        <v>0</v>
      </c>
      <c r="J24" s="95">
        <v>100</v>
      </c>
    </row>
    <row r="25" spans="1:12" ht="27.75" customHeight="1" x14ac:dyDescent="0.25">
      <c r="A25" s="88" t="s">
        <v>58</v>
      </c>
      <c r="B25" s="9" t="s">
        <v>59</v>
      </c>
      <c r="C25" s="10">
        <v>310000</v>
      </c>
      <c r="D25" s="10">
        <v>209995.72</v>
      </c>
      <c r="E25" s="10">
        <v>100004.28</v>
      </c>
      <c r="F25" s="10">
        <v>310000</v>
      </c>
      <c r="G25" s="10">
        <v>209995.72</v>
      </c>
      <c r="H25" s="10">
        <v>100004.28</v>
      </c>
      <c r="I25" s="114">
        <f t="shared" si="4"/>
        <v>0</v>
      </c>
      <c r="J25" s="91">
        <v>100</v>
      </c>
    </row>
    <row r="26" spans="1:12" ht="54.75" customHeight="1" x14ac:dyDescent="0.25">
      <c r="A26" s="88" t="s">
        <v>60</v>
      </c>
      <c r="B26" s="90" t="s">
        <v>61</v>
      </c>
      <c r="C26" s="10">
        <v>250696.5</v>
      </c>
      <c r="D26" s="10">
        <v>169823.2</v>
      </c>
      <c r="E26" s="10">
        <v>80873.3</v>
      </c>
      <c r="F26" s="10">
        <v>250696.5</v>
      </c>
      <c r="G26" s="10">
        <v>169823.2</v>
      </c>
      <c r="H26" s="10">
        <v>80873.3</v>
      </c>
      <c r="I26" s="114">
        <f t="shared" si="4"/>
        <v>0</v>
      </c>
      <c r="J26" s="91">
        <v>100</v>
      </c>
    </row>
    <row r="27" spans="1:12" ht="42" customHeight="1" thickBot="1" x14ac:dyDescent="0.3">
      <c r="A27" s="88" t="s">
        <v>62</v>
      </c>
      <c r="B27" s="9" t="s">
        <v>63</v>
      </c>
      <c r="C27" s="10">
        <v>332815.46999999997</v>
      </c>
      <c r="D27" s="10">
        <v>225451.05</v>
      </c>
      <c r="E27" s="10">
        <v>107364.42</v>
      </c>
      <c r="F27" s="10">
        <v>332815.46000000002</v>
      </c>
      <c r="G27" s="10">
        <v>225451.04</v>
      </c>
      <c r="H27" s="10">
        <v>207364.42</v>
      </c>
      <c r="I27" s="114">
        <f t="shared" si="4"/>
        <v>9.9999999802093953E-3</v>
      </c>
      <c r="J27" s="20">
        <v>100</v>
      </c>
    </row>
    <row r="28" spans="1:12" ht="15.75" thickBot="1" x14ac:dyDescent="0.3">
      <c r="A28" s="12"/>
      <c r="B28" s="13" t="s">
        <v>10</v>
      </c>
      <c r="C28" s="7">
        <f>C11+C12+C19+C23+C24+C27</f>
        <v>7650365.4400000004</v>
      </c>
      <c r="D28" s="7">
        <f t="shared" ref="D28:I28" si="5">D11+D12+D19+D23+D24+D27</f>
        <v>5182399.9999999991</v>
      </c>
      <c r="E28" s="7">
        <f t="shared" si="5"/>
        <v>2467965.44</v>
      </c>
      <c r="F28" s="7">
        <f t="shared" si="5"/>
        <v>7635025.4300000006</v>
      </c>
      <c r="G28" s="116">
        <f t="shared" si="5"/>
        <v>5172008.5699999994</v>
      </c>
      <c r="H28" s="116">
        <f t="shared" si="5"/>
        <v>2563016.8400000003</v>
      </c>
      <c r="I28" s="116">
        <f t="shared" si="5"/>
        <v>10391.430000000371</v>
      </c>
      <c r="J28" s="117">
        <f>F28/C28*100</f>
        <v>99.799486571977397</v>
      </c>
      <c r="L28" s="21"/>
    </row>
    <row r="29" spans="1:12" ht="15.75" thickBot="1" x14ac:dyDescent="0.3">
      <c r="A29" s="43"/>
      <c r="B29" s="44" t="s">
        <v>13</v>
      </c>
      <c r="C29" s="45"/>
      <c r="D29" s="45"/>
      <c r="E29" s="45"/>
      <c r="F29" s="45"/>
      <c r="G29" s="45"/>
      <c r="H29" s="45"/>
      <c r="I29" s="45"/>
      <c r="J29" s="46"/>
    </row>
    <row r="30" spans="1:12" ht="39" x14ac:dyDescent="0.25">
      <c r="A30" s="64">
        <v>1</v>
      </c>
      <c r="B30" s="66" t="s">
        <v>22</v>
      </c>
      <c r="C30" s="68">
        <v>1135385</v>
      </c>
      <c r="D30" s="68">
        <v>874246.4</v>
      </c>
      <c r="E30" s="68">
        <v>261138.6</v>
      </c>
      <c r="F30" s="68">
        <v>1135385</v>
      </c>
      <c r="G30" s="68">
        <v>874246.4</v>
      </c>
      <c r="H30" s="68">
        <v>261138.6</v>
      </c>
      <c r="I30" s="107">
        <v>0</v>
      </c>
      <c r="J30" s="65">
        <v>100</v>
      </c>
    </row>
    <row r="31" spans="1:12" ht="26.25" x14ac:dyDescent="0.25">
      <c r="A31" s="62">
        <v>2</v>
      </c>
      <c r="B31" s="67" t="s">
        <v>23</v>
      </c>
      <c r="C31" s="69">
        <v>2410131</v>
      </c>
      <c r="D31" s="69">
        <v>1855800.77</v>
      </c>
      <c r="E31" s="69">
        <v>554330.23</v>
      </c>
      <c r="F31" s="69">
        <v>2410131</v>
      </c>
      <c r="G31" s="69">
        <v>1855800.77</v>
      </c>
      <c r="H31" s="69">
        <v>554330.23</v>
      </c>
      <c r="I31" s="111">
        <v>0</v>
      </c>
      <c r="J31" s="63">
        <v>100</v>
      </c>
    </row>
    <row r="32" spans="1:12" ht="38.25" customHeight="1" x14ac:dyDescent="0.25">
      <c r="A32" s="62">
        <v>3</v>
      </c>
      <c r="B32" s="70" t="s">
        <v>24</v>
      </c>
      <c r="C32" s="72">
        <v>281113</v>
      </c>
      <c r="D32" s="69">
        <v>216457</v>
      </c>
      <c r="E32" s="69">
        <v>64656</v>
      </c>
      <c r="F32" s="72">
        <v>281113</v>
      </c>
      <c r="G32" s="69">
        <v>216457</v>
      </c>
      <c r="H32" s="69">
        <v>64656</v>
      </c>
      <c r="I32" s="111">
        <v>0</v>
      </c>
      <c r="J32" s="63">
        <v>0</v>
      </c>
      <c r="K32" s="56"/>
    </row>
    <row r="33" spans="1:12" ht="51" x14ac:dyDescent="0.25">
      <c r="A33" s="3">
        <v>4</v>
      </c>
      <c r="B33" s="71" t="s">
        <v>25</v>
      </c>
      <c r="C33" s="73">
        <v>195579</v>
      </c>
      <c r="D33" s="19">
        <v>150595.82999999999</v>
      </c>
      <c r="E33" s="5">
        <v>44983.17</v>
      </c>
      <c r="F33" s="103">
        <v>0</v>
      </c>
      <c r="G33" s="103">
        <v>0</v>
      </c>
      <c r="H33" s="103">
        <v>0</v>
      </c>
      <c r="I33" s="104">
        <f>D33</f>
        <v>150595.82999999999</v>
      </c>
      <c r="J33" s="63">
        <v>0</v>
      </c>
      <c r="K33" s="75"/>
      <c r="L33" s="76"/>
    </row>
    <row r="34" spans="1:12" ht="15.75" thickBot="1" x14ac:dyDescent="0.3">
      <c r="A34" s="57"/>
      <c r="B34" s="58" t="s">
        <v>10</v>
      </c>
      <c r="C34" s="59">
        <f t="shared" ref="C34:J34" si="6">SUM(C30:C33)</f>
        <v>4022208</v>
      </c>
      <c r="D34" s="60">
        <f t="shared" si="6"/>
        <v>3097100</v>
      </c>
      <c r="E34" s="60">
        <f t="shared" si="6"/>
        <v>925108</v>
      </c>
      <c r="F34" s="59">
        <f t="shared" si="6"/>
        <v>3826629</v>
      </c>
      <c r="G34" s="60">
        <f t="shared" si="6"/>
        <v>2946504.17</v>
      </c>
      <c r="H34" s="60">
        <f t="shared" si="6"/>
        <v>880124.83</v>
      </c>
      <c r="I34" s="60">
        <f t="shared" si="6"/>
        <v>150595.82999999999</v>
      </c>
      <c r="J34" s="61">
        <f t="shared" si="6"/>
        <v>200</v>
      </c>
      <c r="L34" s="21"/>
    </row>
    <row r="35" spans="1:12" ht="15.75" thickBot="1" x14ac:dyDescent="0.3">
      <c r="A35" s="43"/>
      <c r="B35" s="44" t="s">
        <v>14</v>
      </c>
      <c r="C35" s="74"/>
      <c r="D35" s="54"/>
      <c r="E35" s="54"/>
      <c r="F35" s="54"/>
      <c r="G35" s="54"/>
      <c r="H35" s="54"/>
      <c r="I35" s="54"/>
      <c r="J35" s="55"/>
    </row>
    <row r="36" spans="1:12" ht="30.75" customHeight="1" thickBot="1" x14ac:dyDescent="0.3">
      <c r="A36" s="11">
        <v>1</v>
      </c>
      <c r="B36" s="28" t="s">
        <v>26</v>
      </c>
      <c r="C36" s="32">
        <v>702730</v>
      </c>
      <c r="D36" s="32">
        <v>681600</v>
      </c>
      <c r="E36" s="32">
        <v>21130</v>
      </c>
      <c r="F36" s="100">
        <v>0</v>
      </c>
      <c r="G36" s="100">
        <v>0</v>
      </c>
      <c r="H36" s="100">
        <v>0</v>
      </c>
      <c r="I36" s="101">
        <f>D36</f>
        <v>681600</v>
      </c>
      <c r="J36" s="102">
        <v>0</v>
      </c>
    </row>
    <row r="37" spans="1:12" ht="15.75" thickBot="1" x14ac:dyDescent="0.3">
      <c r="A37" s="12"/>
      <c r="B37" s="13" t="s">
        <v>10</v>
      </c>
      <c r="C37" s="7">
        <f t="shared" ref="C37:J37" si="7">SUM(C36)</f>
        <v>702730</v>
      </c>
      <c r="D37" s="7">
        <f t="shared" si="7"/>
        <v>681600</v>
      </c>
      <c r="E37" s="31">
        <f t="shared" si="7"/>
        <v>21130</v>
      </c>
      <c r="F37" s="7">
        <f t="shared" si="7"/>
        <v>0</v>
      </c>
      <c r="G37" s="7">
        <f t="shared" si="7"/>
        <v>0</v>
      </c>
      <c r="H37" s="7">
        <f t="shared" si="7"/>
        <v>0</v>
      </c>
      <c r="I37" s="7">
        <f t="shared" si="7"/>
        <v>681600</v>
      </c>
      <c r="J37" s="77">
        <f t="shared" si="7"/>
        <v>0</v>
      </c>
      <c r="L37" s="21"/>
    </row>
    <row r="38" spans="1:12" ht="15.75" thickBot="1" x14ac:dyDescent="0.3">
      <c r="A38" s="47"/>
      <c r="B38" s="48" t="s">
        <v>15</v>
      </c>
      <c r="C38" s="49"/>
      <c r="D38" s="49"/>
      <c r="E38" s="49"/>
      <c r="F38" s="49"/>
      <c r="G38" s="49"/>
      <c r="H38" s="49"/>
      <c r="I38" s="49"/>
      <c r="J38" s="50"/>
    </row>
    <row r="39" spans="1:12" ht="27" thickBot="1" x14ac:dyDescent="0.3">
      <c r="A39" s="14">
        <v>1</v>
      </c>
      <c r="B39" s="16" t="s">
        <v>27</v>
      </c>
      <c r="C39" s="17">
        <v>425000</v>
      </c>
      <c r="D39" s="17">
        <v>400000</v>
      </c>
      <c r="E39" s="17">
        <v>25000</v>
      </c>
      <c r="F39" s="17">
        <v>425000</v>
      </c>
      <c r="G39" s="17">
        <v>400000</v>
      </c>
      <c r="H39" s="17">
        <v>25000</v>
      </c>
      <c r="I39" s="14">
        <v>0</v>
      </c>
      <c r="J39" s="20">
        <v>100</v>
      </c>
    </row>
    <row r="40" spans="1:12" ht="15.75" thickBot="1" x14ac:dyDescent="0.3">
      <c r="A40" s="78"/>
      <c r="B40" s="13" t="s">
        <v>10</v>
      </c>
      <c r="C40" s="31">
        <v>425000</v>
      </c>
      <c r="D40" s="31">
        <v>400000</v>
      </c>
      <c r="E40" s="31">
        <v>25000</v>
      </c>
      <c r="F40" s="31">
        <v>425000</v>
      </c>
      <c r="G40" s="31">
        <v>400000</v>
      </c>
      <c r="H40" s="31">
        <v>25000</v>
      </c>
      <c r="I40" s="8">
        <v>0</v>
      </c>
      <c r="J40" s="27">
        <v>100</v>
      </c>
      <c r="L40" s="21"/>
    </row>
    <row r="41" spans="1:12" ht="15.75" thickBot="1" x14ac:dyDescent="0.3">
      <c r="A41" s="47"/>
      <c r="B41" s="48" t="s">
        <v>16</v>
      </c>
      <c r="C41" s="51"/>
      <c r="D41" s="51"/>
      <c r="E41" s="51"/>
      <c r="F41" s="51"/>
      <c r="G41" s="51"/>
      <c r="H41" s="51"/>
      <c r="I41" s="52"/>
      <c r="J41" s="53"/>
    </row>
    <row r="42" spans="1:12" ht="25.5" x14ac:dyDescent="0.25">
      <c r="A42" s="79">
        <v>1</v>
      </c>
      <c r="B42" s="80" t="s">
        <v>28</v>
      </c>
      <c r="C42" s="82">
        <v>98604.5</v>
      </c>
      <c r="D42" s="82">
        <v>79841.7</v>
      </c>
      <c r="E42" s="82">
        <v>18762.8</v>
      </c>
      <c r="F42" s="82">
        <v>98604.5</v>
      </c>
      <c r="G42" s="82">
        <v>79841.7</v>
      </c>
      <c r="H42" s="82">
        <v>18762.8</v>
      </c>
      <c r="I42" s="83">
        <v>0</v>
      </c>
      <c r="J42" s="84">
        <v>100</v>
      </c>
    </row>
    <row r="43" spans="1:12" ht="45" customHeight="1" thickBot="1" x14ac:dyDescent="0.3">
      <c r="A43" s="14">
        <v>2</v>
      </c>
      <c r="B43" s="81" t="s">
        <v>29</v>
      </c>
      <c r="C43" s="17">
        <v>395395.5</v>
      </c>
      <c r="D43" s="17">
        <v>320158.3</v>
      </c>
      <c r="E43" s="17">
        <v>75237.2</v>
      </c>
      <c r="F43" s="105">
        <v>0</v>
      </c>
      <c r="G43" s="105">
        <v>0</v>
      </c>
      <c r="H43" s="105">
        <v>0</v>
      </c>
      <c r="I43" s="106">
        <f>D43</f>
        <v>320158.3</v>
      </c>
      <c r="J43" s="20">
        <v>0</v>
      </c>
    </row>
    <row r="44" spans="1:12" ht="15.75" thickBot="1" x14ac:dyDescent="0.3">
      <c r="A44" s="29"/>
      <c r="B44" s="30" t="s">
        <v>10</v>
      </c>
      <c r="C44" s="7">
        <f t="shared" ref="C44:I44" si="8">SUM(C42:C43)</f>
        <v>494000</v>
      </c>
      <c r="D44" s="7">
        <f t="shared" si="8"/>
        <v>400000</v>
      </c>
      <c r="E44" s="7">
        <f t="shared" si="8"/>
        <v>94000</v>
      </c>
      <c r="F44" s="7">
        <f t="shared" si="8"/>
        <v>98604.5</v>
      </c>
      <c r="G44" s="7">
        <f t="shared" si="8"/>
        <v>79841.7</v>
      </c>
      <c r="H44" s="7">
        <f t="shared" si="8"/>
        <v>18762.8</v>
      </c>
      <c r="I44" s="33">
        <f t="shared" si="8"/>
        <v>320158.3</v>
      </c>
      <c r="J44" s="27">
        <f>F44/C44*100</f>
        <v>19.960425101214575</v>
      </c>
      <c r="L44" s="21"/>
    </row>
    <row r="45" spans="1:12" ht="15.75" thickBot="1" x14ac:dyDescent="0.3">
      <c r="A45" s="47"/>
      <c r="B45" s="48" t="s">
        <v>17</v>
      </c>
      <c r="C45" s="49"/>
      <c r="D45" s="49"/>
      <c r="E45" s="49"/>
      <c r="F45" s="49"/>
      <c r="G45" s="49"/>
      <c r="H45" s="49"/>
      <c r="I45" s="85"/>
      <c r="J45" s="50"/>
    </row>
    <row r="46" spans="1:12" ht="27" thickBot="1" x14ac:dyDescent="0.3">
      <c r="A46" s="15">
        <v>1</v>
      </c>
      <c r="B46" s="16" t="s">
        <v>30</v>
      </c>
      <c r="C46" s="17">
        <v>533334</v>
      </c>
      <c r="D46" s="17">
        <v>400000</v>
      </c>
      <c r="E46" s="17">
        <v>133334</v>
      </c>
      <c r="F46" s="108">
        <v>530382.81999999995</v>
      </c>
      <c r="G46" s="108">
        <v>397786.62</v>
      </c>
      <c r="H46" s="108">
        <v>132596.20000000001</v>
      </c>
      <c r="I46" s="109">
        <f>D46-G46</f>
        <v>2213.3800000000047</v>
      </c>
      <c r="J46" s="110">
        <f>F46/C46*100</f>
        <v>99.446654441681943</v>
      </c>
    </row>
    <row r="47" spans="1:12" ht="15.75" thickBot="1" x14ac:dyDescent="0.3">
      <c r="A47" s="12"/>
      <c r="B47" s="13" t="s">
        <v>10</v>
      </c>
      <c r="C47" s="7">
        <f t="shared" ref="C47:J47" si="9">SUM(C46)</f>
        <v>533334</v>
      </c>
      <c r="D47" s="7">
        <f t="shared" si="9"/>
        <v>400000</v>
      </c>
      <c r="E47" s="7">
        <f t="shared" si="9"/>
        <v>133334</v>
      </c>
      <c r="F47" s="7">
        <f t="shared" si="9"/>
        <v>530382.81999999995</v>
      </c>
      <c r="G47" s="7">
        <f t="shared" si="9"/>
        <v>397786.62</v>
      </c>
      <c r="H47" s="33">
        <f t="shared" si="9"/>
        <v>132596.20000000001</v>
      </c>
      <c r="I47" s="35">
        <f t="shared" si="9"/>
        <v>2213.3800000000047</v>
      </c>
      <c r="J47" s="34">
        <f t="shared" si="9"/>
        <v>99.446654441681943</v>
      </c>
      <c r="L47" s="21"/>
    </row>
    <row r="48" spans="1:12" ht="15.75" thickBot="1" x14ac:dyDescent="0.3">
      <c r="A48" s="43"/>
      <c r="B48" s="44" t="s">
        <v>18</v>
      </c>
      <c r="C48" s="54"/>
      <c r="D48" s="54"/>
      <c r="E48" s="54"/>
      <c r="F48" s="54"/>
      <c r="G48" s="54"/>
      <c r="H48" s="54"/>
      <c r="I48" s="54"/>
      <c r="J48" s="55"/>
    </row>
    <row r="49" spans="1:10" ht="39.75" thickBot="1" x14ac:dyDescent="0.3">
      <c r="A49" s="15">
        <v>1</v>
      </c>
      <c r="B49" s="16" t="s">
        <v>31</v>
      </c>
      <c r="C49" s="17">
        <v>421200</v>
      </c>
      <c r="D49" s="17">
        <v>400000</v>
      </c>
      <c r="E49" s="17">
        <v>21200</v>
      </c>
      <c r="F49" s="17">
        <v>421200</v>
      </c>
      <c r="G49" s="17">
        <v>400000</v>
      </c>
      <c r="H49" s="17">
        <v>21200</v>
      </c>
      <c r="I49" s="18">
        <v>0</v>
      </c>
      <c r="J49" s="20">
        <v>100</v>
      </c>
    </row>
    <row r="50" spans="1:10" ht="15.75" thickBot="1" x14ac:dyDescent="0.3">
      <c r="A50" s="12"/>
      <c r="B50" s="13" t="s">
        <v>10</v>
      </c>
      <c r="C50" s="7">
        <f t="shared" ref="C50:J50" si="10">SUM(C49)</f>
        <v>421200</v>
      </c>
      <c r="D50" s="7">
        <f t="shared" si="10"/>
        <v>400000</v>
      </c>
      <c r="E50" s="7">
        <f t="shared" si="10"/>
        <v>21200</v>
      </c>
      <c r="F50" s="7">
        <f t="shared" si="10"/>
        <v>421200</v>
      </c>
      <c r="G50" s="7">
        <f t="shared" si="10"/>
        <v>400000</v>
      </c>
      <c r="H50" s="7">
        <f t="shared" si="10"/>
        <v>21200</v>
      </c>
      <c r="I50" s="7">
        <f t="shared" si="10"/>
        <v>0</v>
      </c>
      <c r="J50" s="27">
        <f t="shared" si="10"/>
        <v>100</v>
      </c>
    </row>
    <row r="51" spans="1:10" x14ac:dyDescent="0.25">
      <c r="A51" s="22"/>
      <c r="B51" s="23"/>
      <c r="C51" s="24"/>
      <c r="D51" s="24"/>
      <c r="E51" s="24"/>
      <c r="F51" s="24"/>
      <c r="G51" s="24"/>
      <c r="H51" s="24"/>
      <c r="I51" s="25"/>
      <c r="J51" s="25"/>
    </row>
    <row r="53" spans="1:10" x14ac:dyDescent="0.25">
      <c r="B53" s="1" t="s">
        <v>19</v>
      </c>
    </row>
  </sheetData>
  <mergeCells count="11">
    <mergeCell ref="I1:J1"/>
    <mergeCell ref="A7:A8"/>
    <mergeCell ref="B2:J2"/>
    <mergeCell ref="B3:J3"/>
    <mergeCell ref="B4:J4"/>
    <mergeCell ref="B5:J5"/>
    <mergeCell ref="C7:E7"/>
    <mergeCell ref="F7:H7"/>
    <mergeCell ref="J7:J8"/>
    <mergeCell ref="I7:I8"/>
    <mergeCell ref="B7:B8"/>
  </mergeCells>
  <pageMargins left="0.39370078740157483" right="0.16" top="0.31496062992125984" bottom="0.15748031496062992" header="0.31496062992125984" footer="0.15748031496062992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Виктория Геннадьевна</cp:lastModifiedBy>
  <cp:lastPrinted>2024-11-26T01:44:35Z</cp:lastPrinted>
  <dcterms:created xsi:type="dcterms:W3CDTF">2022-03-15T06:28:19Z</dcterms:created>
  <dcterms:modified xsi:type="dcterms:W3CDTF">2024-12-12T05:12:04Z</dcterms:modified>
</cp:coreProperties>
</file>