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680" windowHeight="8970" activeTab="0"/>
  </bookViews>
  <sheets>
    <sheet name="прил2-15" sheetId="1" r:id="rId1"/>
    <sheet name="прил3-16,17" sheetId="2" r:id="rId2"/>
    <sheet name="прил4" sheetId="3" r:id="rId3"/>
    <sheet name="прил.13 выравн_15" sheetId="4" r:id="rId4"/>
    <sheet name="прил19" sheetId="5" r:id="rId5"/>
    <sheet name="выравн_16,17" sheetId="6" r:id="rId6"/>
    <sheet name="заим,источ_15" sheetId="7" r:id="rId7"/>
  </sheets>
  <definedNames/>
  <calcPr fullCalcOnLoad="1"/>
</workbook>
</file>

<file path=xl/sharedStrings.xml><?xml version="1.0" encoding="utf-8"?>
<sst xmlns="http://schemas.openxmlformats.org/spreadsheetml/2006/main" count="1289" uniqueCount="433">
  <si>
    <t>Плата за выбросы загрязняющих веществ в атмосферный воздух стационарными объектами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</si>
  <si>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</si>
  <si>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</si>
  <si>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</si>
  <si>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</si>
  <si>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</si>
  <si>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</si>
  <si>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</si>
  <si>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Управление культуры администрации муниципального образования г.Бодайбо и района</t>
  </si>
  <si>
    <t>Управление образования администрации муниципального образования г.Бодайбо и района</t>
  </si>
  <si>
    <t xml:space="preserve">Денежные взыскания (штрафы) за правонарушения в области дорожного движения </t>
  </si>
  <si>
    <t xml:space="preserve">Прочие денежные взыскания (штрафы) за правонарушения в области дорожного движения </t>
  </si>
  <si>
    <t>1 16 30030 01 0000 140</t>
  </si>
  <si>
    <t>Приложение 15</t>
  </si>
  <si>
    <t>Приложение 17</t>
  </si>
  <si>
    <t>за счет средств областного бюджета</t>
  </si>
  <si>
    <t xml:space="preserve">   на 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</si>
  <si>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2 02 02999 05 0027 151</t>
  </si>
  <si>
    <t xml:space="preserve">    на приобретение и доставку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</si>
  <si>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2 02 02150 05 0000 151</t>
  </si>
  <si>
    <t>2 02 02009 05 0000 151</t>
  </si>
  <si>
    <t>за счет средств федерального бюджета</t>
  </si>
  <si>
    <t xml:space="preserve">   на ежемесячное денежное вознаграждение за классное руководство</t>
  </si>
  <si>
    <t xml:space="preserve">   по хранению, комплектованию, учету и использованию архивных документов, относящихся к государственной собственности Иркутской области</t>
  </si>
  <si>
    <t xml:space="preserve">   по предоставлению мер социальной поддержки многодетным и малоимущим семьям</t>
  </si>
  <si>
    <t xml:space="preserve">  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</si>
  <si>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Дотации на выравнивание бюджетной обеспеченности поселений, рассчитанные в соответствии с приложением 9 к Закону Иркутской области от 22.10.2013 №74-оз "О межбюджетных трансфертах и нормативах отчислений доходов в местные бюджеты"</t>
  </si>
  <si>
    <t>Налог на доходы физических лиц с доходов, полученных физическими лицами в соответствии со
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</si>
  <si>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</si>
  <si>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Плата за иные виды негативного воздействия на окружающую среду</t>
  </si>
  <si>
    <t>Субсидии, предоставляемые местным бюджетам за счет средств федерального бюджета</t>
  </si>
  <si>
    <t>Субсидии бюджетам муниципальных районов на реализацию федеральных целевых программ (подпрограмма "Обеспечение жильем молодых семей")</t>
  </si>
  <si>
    <t xml:space="preserve">Межбюджетные трансферты, передаваемые бюджету муниципального района из бюджетов поселений на осуществление части полномочий в соответствии с заключенными соглашениями по решению вопросов утверждения генеральных планов поселения, правил землепользования и застройки, утверждения подготовленной на основе генеральных планов поселения документации по планировке территории, выдачи разрешений на строительство,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утверждения местных нормативов градостроительного  проектирования поселений, резервирования земель и изъятие, в т.ч. путем выкупа, земельных участков в границах поселения для муниципальных нужд, осуществление земельного контроля за использованием земель муниципальных образований Бодайбинского района </t>
  </si>
  <si>
    <t>БЕЗВОЗМЕЗДНЫЕ ПОСТУПЛЕНИЯ ОТ НЕГОСУДАРСТВЕННЫХ ОРГАНИЗАЦИЙ</t>
  </si>
  <si>
    <t>2 04 00000 00 0000 180</t>
  </si>
  <si>
    <t>Безвозмездные поступления  от  негосударственных организаций в бюджеты муниципальных районов</t>
  </si>
  <si>
    <t>2 04 05000 05 0000 180</t>
  </si>
  <si>
    <t>Предоставление негосударственными организациями грантов для получателей средств бюджетов муниципальных районов</t>
  </si>
  <si>
    <t>Администрация муниципального образования г.Бодайбо и района</t>
  </si>
  <si>
    <t>Финансовое управление администрации г.Бодайбо и района</t>
  </si>
  <si>
    <t>1 16 33000 00 0000 140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</si>
  <si>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</si>
  <si>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2 02 02051 05 0000 151</t>
  </si>
  <si>
    <t>Субсидии бюджетам муниципальных районов на обеспечение жильем молодых семей</t>
  </si>
  <si>
    <t>Межбюджетные трансферты, передаваемые бюджету муниципального района из бюджетов поселений на осуществление полномочий в соответствии с заключенными соглашениями по организации и проведению мероприятий по размещению заказов на поставку товаров, выполнение работ и оказанию услуг для муниципальных нужд</t>
  </si>
  <si>
    <t>2 04 05010 05 0000 180</t>
  </si>
  <si>
    <t>Предоставление негосударственными организациями грантов для получателей средств  бюджетов муниципальных районов</t>
  </si>
  <si>
    <t>2 04 05020 05 0000 180</t>
  </si>
  <si>
    <t>Поступления от денежных пожертвований, предоставляемых негосударственными организациями получателям средств  бюджетов муниципальных районов</t>
  </si>
  <si>
    <t>2 04 05099 05 0000 180</t>
  </si>
  <si>
    <t>Налог, взимаемый в связи с применением патентной системы налогообложения</t>
  </si>
  <si>
    <t>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</si>
  <si>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</si>
  <si>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1 05 04020 02 0000 110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</si>
  <si>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</si>
  <si>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</si>
  <si>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 пошлина за государственную регистрацию, а также за совершение прочих юридически значимых действий</t>
  </si>
  <si>
    <t>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</si>
  <si>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</si>
  <si>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1 08 07080 01 0000 110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</si>
  <si>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</si>
  <si>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</si>
  <si>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ОКАЗАНИЯ ПЛАТНЫХ УСЛУГ (РАБОТ) И КОМПЕНСАЦИИ ЗАТРАТ ГОСУДАРСТВА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</si>
  <si>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</si>
  <si>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</si>
  <si>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</si>
  <si>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1 16 21000 00 0000 140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</si>
  <si>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</si>
  <si>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</si>
  <si>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</si>
  <si>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Суммы по искам о возмещении вреда, причиненного окружающей среде</t>
  </si>
  <si>
    <t>815</t>
  </si>
  <si>
    <t>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</si>
  <si>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</si>
  <si>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</si>
  <si>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</si>
  <si>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</si>
  <si>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 xml:space="preserve">   на выплату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 детей</t>
  </si>
  <si>
    <t>Межбюджетные трансферты, передаваемые бюджету муниципального района из бюджетов поселений на осуществление части полномочий в соответствии с заключенными соглашениями по осуществлению внешнего муниципального контроля</t>
  </si>
  <si>
    <t>907</t>
  </si>
  <si>
    <t>2 02 04014 05 0080 151</t>
  </si>
  <si>
    <t>2 07 05030 05 0000 180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</si>
  <si>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</si>
  <si>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01 03 01 00 05 0000 710</t>
  </si>
  <si>
    <t>01 03 01 00 05 0000 810</t>
  </si>
  <si>
    <t>Ревизионная комиссия муниципального образования г.Бодайбо и района</t>
  </si>
  <si>
    <t>Прочие безвозмездные поступления от негосударственных организаций в бюджеты муниципальных районов</t>
  </si>
  <si>
    <t>2 03 05099 05 0000 180</t>
  </si>
  <si>
    <t>Прочие безвозмездные поступления от государственных (муниципальных) организаций  в бюджеты муниципальных районов</t>
  </si>
  <si>
    <t>2 03 05010 05 0000 180</t>
  </si>
  <si>
    <t>Предоставление  государственными (муниципальными) организациями грантов для получателей средств бюджетов муниципальных районов</t>
  </si>
  <si>
    <t>2 03 05020 05 0000 180</t>
  </si>
  <si>
    <t>Поступления от денежных пожертвований, предоставляемых государственными (муниципальными) организациями  получателям средств 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</si>
  <si>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</si>
  <si>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2 19 00000 00 0000 151</t>
  </si>
  <si>
    <t>2 19 05000 05 0000 151</t>
  </si>
  <si>
    <t>2 02 04025 05 0000 151</t>
  </si>
  <si>
    <t>Субвенции для осуществления органами местного самоуправления областных государственных полномочий</t>
  </si>
  <si>
    <t>2 02 02008 05 0000 151</t>
  </si>
  <si>
    <t>к решению  Думы г.Бодайбо и района</t>
  </si>
  <si>
    <t>Прогноз поступлений доходов в бюджет</t>
  </si>
  <si>
    <t>Наименование дохода</t>
  </si>
  <si>
    <t>Код бюджетной классификации</t>
  </si>
  <si>
    <t>НАЛОГОВЫЕ И НЕНАЛОГОВЫЕ ДОХОДЫ</t>
  </si>
  <si>
    <t>Код главного администратора*</t>
  </si>
  <si>
    <t>Субсидии бюджетам муниципальных районов на реализацию федеральных целевых программ</t>
  </si>
  <si>
    <t>2 02 04025 05 0091 151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</si>
  <si>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</si>
  <si>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</si>
  <si>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</si>
  <si>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</si>
  <si>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</si>
  <si>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</si>
  <si>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2015 год</t>
  </si>
  <si>
    <t>2016 год</t>
  </si>
  <si>
    <t>Приложение № 3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</si>
  <si>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</si>
  <si>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РФ, зачисляемая в бюджеты муниципальных районов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</si>
  <si>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</si>
  <si>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</si>
  <si>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</si>
  <si>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</si>
  <si>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1 01 02010 01 0000 110</t>
  </si>
  <si>
    <t>2 02 04014 05 0079 151</t>
  </si>
  <si>
    <t>1 01 02020 01 0000 110</t>
  </si>
  <si>
    <t>1 01 02030 01 0000 110</t>
  </si>
  <si>
    <t>НАЛОГИ НА СОВОКУПНЫЙ ДОХОД</t>
  </si>
  <si>
    <t>1 05 00000 00 0000 000</t>
  </si>
  <si>
    <t>Единый налог на вмененный доход для отдельных видов деятельности</t>
  </si>
  <si>
    <t>1 08 00000 00 0000 000</t>
  </si>
  <si>
    <t>182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</si>
  <si>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</si>
  <si>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</si>
  <si>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</si>
  <si>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</si>
  <si>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2 02 03999 05 0000 151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</si>
  <si>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</si>
  <si>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</si>
  <si>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</si>
  <si>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обеспечение 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</si>
  <si>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межбюджетные трансферты, передаваемые бюджетам муниципальных районов</t>
  </si>
  <si>
    <t>Дотации бюджетам муниципальных районов на выравнивание бюджетной обеспеченности</t>
  </si>
  <si>
    <t>2 02 01999 05 0000 151</t>
  </si>
  <si>
    <t>Прочие дотации бюджетам муниципальных районов</t>
  </si>
  <si>
    <t>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</si>
  <si>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</si>
  <si>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1 16 41000 01 0000 140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</si>
  <si>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</si>
  <si>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1 08 03010 01 0000 110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</si>
  <si>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</si>
  <si>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</si>
  <si>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</si>
  <si>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</si>
  <si>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>ШТРАФЫ, САНКЦИИ, ВОЗМЕЩЕНИЕ УЩЕРБА</t>
  </si>
  <si>
    <t>1 16 00000 00 0000 000</t>
  </si>
  <si>
    <t>Денежные взыскания (штрафы) за нарушение законодательства о налогах и сборах</t>
  </si>
  <si>
    <t>1 16 03000 00 0000 140</t>
  </si>
  <si>
    <t>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</si>
  <si>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</si>
  <si>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</si>
  <si>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</si>
  <si>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</si>
  <si>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2 02 03999 05 0010 151</t>
  </si>
  <si>
    <t>2 02 04999 05 0090 151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</si>
  <si>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</si>
  <si>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</si>
  <si>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 xml:space="preserve"> 2 00 00000 00 0000 000</t>
  </si>
  <si>
    <t>2 02 00000 00 0000 000</t>
  </si>
  <si>
    <t>2 02 02000 00 0000 151</t>
  </si>
  <si>
    <t>Доходы, всего:</t>
  </si>
  <si>
    <t xml:space="preserve"> 1 00 00000 00 0000 000</t>
  </si>
  <si>
    <t>1 08 07084 01 1000 110</t>
  </si>
  <si>
    <t>Виды долговых обязательств (привлечение/погашение)</t>
  </si>
  <si>
    <t>Кредитные соглашения и договоры</t>
  </si>
  <si>
    <t>Получение кредитов по кредитным соглашениям и договорам, заключенным от имени РФ, муниципальных образований, государственных внебюджетных фондов, указанных в валюте РФ</t>
  </si>
  <si>
    <t>Погашение кредитов по кредитным соглашениям и договорам, заключенным от имени РФ, субъектов РФ, муниципальных образований, государственных внебюджетных фондов, указанным в валюте РФ</t>
  </si>
  <si>
    <t>тыс.руб.</t>
  </si>
  <si>
    <t>Наименование</t>
  </si>
  <si>
    <t>Код</t>
  </si>
  <si>
    <t>000</t>
  </si>
  <si>
    <t>1 05 02000 02 0000 110</t>
  </si>
  <si>
    <t>1 16 90000 00 0000 140</t>
  </si>
  <si>
    <t>Уменьшение прочих остатков денежных средств бюджетов муниципальных районов</t>
  </si>
  <si>
    <t xml:space="preserve">Увеличение прочих остатков денежных средств бюджетов муниципальных районов </t>
  </si>
  <si>
    <t>1 11 05035 05 0000 120</t>
  </si>
  <si>
    <t>Дотации бюджетам муниципальных районов на поддержку мер по обеспечению сбалансированности бюджетов</t>
  </si>
  <si>
    <t>Программа муниципальных внутренних заимствований</t>
  </si>
  <si>
    <t>к решению Думы г.Бодайбо и района</t>
  </si>
  <si>
    <t>1 05 01000 00 0000 110</t>
  </si>
  <si>
    <t>1 11 00000 00 0000 000</t>
  </si>
  <si>
    <t>1 11 05000 00 0000 120</t>
  </si>
  <si>
    <t>1 11 05010 00 0000 120</t>
  </si>
  <si>
    <t>(тыс. руб.)</t>
  </si>
  <si>
    <t>Наименование поселений</t>
  </si>
  <si>
    <t>1. Артемовское городское поселение</t>
  </si>
  <si>
    <t>2. Балахнинское городское поселение</t>
  </si>
  <si>
    <t>3. Бодайбинское городское поселение</t>
  </si>
  <si>
    <t>4. Жуинское сельское поселение</t>
  </si>
  <si>
    <t>5. Мамаканское городское поселение</t>
  </si>
  <si>
    <t>ИТОГО</t>
  </si>
  <si>
    <t>1 11 05030 00 0000 120</t>
  </si>
  <si>
    <t>1 16 08000 01 0000 140</t>
  </si>
  <si>
    <t>1 16 25030 01 0000 140</t>
  </si>
  <si>
    <t>Код адм.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</si>
  <si>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</si>
  <si>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</si>
  <si>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1 16 25060 01 0000 140</t>
  </si>
  <si>
    <t>1 16 28000 01 0000 140</t>
  </si>
  <si>
    <t>1 16 30000 01 0000 140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</si>
  <si>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</si>
  <si>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2 02 04999 05 0000 151</t>
  </si>
  <si>
    <t>Изменение остатков средств на счетах по учету средств бюджета</t>
  </si>
  <si>
    <t>Приложение № 2</t>
  </si>
  <si>
    <t>Приложение 4</t>
  </si>
  <si>
    <t>Управление культуры администрации муниципального образования г. Бодайбо и района</t>
  </si>
  <si>
    <t>Управление образования администрации муниципального образования г. Бодайбо и района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</si>
  <si>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 (сумма платежа)</t>
  </si>
  <si>
    <t>Денежные взыскания (штрафы) за нарушение законодательства Российской Федерации об электроэнергетике</t>
  </si>
  <si>
    <t>Исполнение судебных актов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вынесенных в соответствии с Законом Иркутской области от 22.06.2010 №50-ОЗ "О дополнительных гарантиях прав детей-сирот и детей, оставшихся без попечения родителей, на жилое помещение в Иркутской области" и Законом Иркутской области от 29.06.2010 №52-ОЗ "О наделении органов местного самоуправления областными государственными полномочиями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</t>
  </si>
  <si>
    <t>1 16 21010 05 0000 140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</si>
  <si>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
</t>
  </si>
  <si>
    <t>Денежные взыскания (штрафы) за нарушение законодательства Российской Федерации о недрах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</si>
  <si>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 (прочие поступления)</t>
  </si>
  <si>
    <t>1 08 07150 01 1000 110</t>
  </si>
  <si>
    <t>Государственная пошлина за выдачу разрешения на установку рекламной конструкции (сумма платежа)</t>
  </si>
  <si>
    <t>1 08 07150 01 4000 110</t>
  </si>
  <si>
    <t>Государственная пошлина за выдачу разрешения на установку рекламной конструкции (прочие поступления)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</si>
  <si>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</si>
  <si>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бюджетам муниципальных районов на реализацию программы энергосбережения и
повышения энергетической эффективности на период до 2020 года</t>
  </si>
  <si>
    <t>2 18 05010 05 0000 151</t>
  </si>
  <si>
    <t>Государственная пошлина за выдачу разрешения на установку рекламной конструкции</t>
  </si>
  <si>
    <t>Прочие доходы от оказания платных услуг (работ)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</si>
  <si>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</si>
  <si>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</si>
  <si>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 xml:space="preserve">Денежные взыскания (штрафы) за нарушение земельного законодательства </t>
  </si>
  <si>
    <t>1 17 0000 00 0000 000</t>
  </si>
  <si>
    <t>Субсидии бюджетам бюджетной системы Российской Федерации (межбюджетные субсидии)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</si>
  <si>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</si>
  <si>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2 02 01001 05 0000 151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</si>
  <si>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</si>
  <si>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1 09 00000 00 0000 000</t>
  </si>
  <si>
    <t>1 13 00000 00 0000 000</t>
  </si>
  <si>
    <t>ЗАДОЛЖЕННОСТЬ И ПЕРЕРАСЧЕТЫ ПО ОТМЕНЕННЫМ НАЛОГАМ, СБОРАМ И ИНЫМ ОБЯЗАТЕЛЬНЫМ ПЛАТЕЖАМ</t>
  </si>
  <si>
    <t>2 02 03999 05 0001 151</t>
  </si>
  <si>
    <t>904</t>
  </si>
  <si>
    <t>903</t>
  </si>
  <si>
    <t>905</t>
  </si>
  <si>
    <t>2 02 02999 05 0021 151</t>
  </si>
  <si>
    <t>2 02 03022 05 0000 151</t>
  </si>
  <si>
    <t>1 14 06000 00 0000 430</t>
  </si>
  <si>
    <t>1 14 06010 00 0000 430</t>
  </si>
  <si>
    <t>2 02 02999 05 0022 151</t>
  </si>
  <si>
    <t>Иные межбюджетные трансферты</t>
  </si>
  <si>
    <t>1 01 02040 01 0000 110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</si>
  <si>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</si>
  <si>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</si>
  <si>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</si>
  <si>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</si>
  <si>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</si>
  <si>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</si>
  <si>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Прочие субсидии бюджетам муниципальных районов</t>
  </si>
  <si>
    <t>Прочие субвенции бюджетам муниципальных районов</t>
  </si>
  <si>
    <t>Получение кредитов от кредитных организаций бюджетами муниципальных районов в валюте Российской Федерации</t>
  </si>
  <si>
    <t>188</t>
  </si>
  <si>
    <t xml:space="preserve">Субвенции бюджетам муниципальных районов на ежемесячное денежное вознаграждение за классное руководство </t>
  </si>
  <si>
    <t>2 02 03026 05 0000 151</t>
  </si>
  <si>
    <t>1 11 05013 10 0000 120</t>
  </si>
  <si>
    <t>1 13 02995 05 0000 130</t>
  </si>
  <si>
    <t>Прочие доходы от  компенсации затрат бюджетов муниципальных районов</t>
  </si>
  <si>
    <t>1 14 02053 05 0000 410</t>
  </si>
  <si>
    <t>1 14 06013 10 0000 430</t>
  </si>
  <si>
    <t>1 13 01995 05 0000 130</t>
  </si>
  <si>
    <t>1 13 01990 00 0000 130</t>
  </si>
  <si>
    <t>Прочие доходы от оказания платных услуг (работ) получателями средств бюджетов муниципальных районов</t>
  </si>
  <si>
    <t>1 16 25000 00 0000 140</t>
  </si>
  <si>
    <t>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</si>
  <si>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</si>
  <si>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Бюджетные кредиты от других бюджетов бюджетной системы Российской федерации</t>
  </si>
  <si>
    <t>2 07 00000 00 0000 180</t>
  </si>
  <si>
    <t>2 07 05000 05 0000 180</t>
  </si>
  <si>
    <t>ПРОЧИЕ БЕЗВОЗМЕЗДНЫЕ ПОСТУПЛЕНИЯ</t>
  </si>
  <si>
    <t>Прочие безвозмездные поступления в бюджеты муниципальных районов</t>
  </si>
  <si>
    <t>2 18 05010 05 0000 180</t>
  </si>
  <si>
    <t>Доходы бюджетов муниципальных районов от возврата бюджетными учреждениями остатков субсидий прошлых лет</t>
  </si>
  <si>
    <t>МКУ "Управление капитального строительства администрации г.Бодайбо и района"</t>
  </si>
  <si>
    <t>МКУ "Архив администрации г.Бодайбо и района"</t>
  </si>
  <si>
    <t>БЕЗВОЗМЕЗДНЫЕ ПОСТУПЛЕНИЯ ОТ ДРУГИХ БЮДЖЕТОВ БЮДЖЕТНОЙ СИСТЕМЫ РОССИЙСКОЙ ФЕДЕРАЦИИ</t>
  </si>
  <si>
    <t>2 02 04000 00 0000 151</t>
  </si>
  <si>
    <t>2 02 04014 00 0000 151</t>
  </si>
  <si>
    <t>2 02 04014 05 0000 151</t>
  </si>
  <si>
    <t>2 02 04014 05 0064 151</t>
  </si>
  <si>
    <t>161</t>
  </si>
  <si>
    <t>к решению Думы г. Бодайбо и района</t>
  </si>
  <si>
    <t>Гл. адм.</t>
  </si>
  <si>
    <t>048</t>
  </si>
  <si>
    <t>Главные администраторы доходов бюджета</t>
  </si>
  <si>
    <t>1 08 07084 01 4000 110</t>
  </si>
  <si>
    <t>1 16 25010 01 6000 140</t>
  </si>
  <si>
    <t>1 05 01012 01 3000 110</t>
  </si>
  <si>
    <t>Прогноз 2015 года</t>
  </si>
  <si>
    <t>Прогноз 2016 года</t>
  </si>
  <si>
    <t>1 11 09045 05 0000 120</t>
  </si>
  <si>
    <t>Единый сельскохозяйственный налог</t>
  </si>
  <si>
    <t>1 05 03000 01 0000 110</t>
  </si>
  <si>
    <t>1 16 25050 01 0000 140</t>
  </si>
  <si>
    <t>1 16 33050 05 0000 140</t>
  </si>
  <si>
    <t>2 02 02999 05 0000 151</t>
  </si>
  <si>
    <t>2 02 02999 05 0028 151</t>
  </si>
  <si>
    <t>2 02 03000 00 0000 151</t>
  </si>
  <si>
    <t>Субвенции бюджетам субъектов Российской Федерации и муниципальных образований</t>
  </si>
  <si>
    <t>2 02 03021 05 0000 151</t>
  </si>
  <si>
    <t>2 02 03024 05 0011 151</t>
  </si>
  <si>
    <t>2 02 03024 05 0012 151</t>
  </si>
  <si>
    <t>2 02 03024 05 0015 151</t>
  </si>
  <si>
    <t>2 02 03024 05 0016 151</t>
  </si>
  <si>
    <t>2 02 03024 05 0017 151</t>
  </si>
  <si>
    <t>2 02 03024 05 0019 151</t>
  </si>
  <si>
    <t>902</t>
  </si>
  <si>
    <t>01 00 00 00 00 0000 000</t>
  </si>
  <si>
    <t>01 02 00 00 05 0000 710</t>
  </si>
  <si>
    <t>01 02 00 00 05 0000 810</t>
  </si>
  <si>
    <t>Погашение бюджетами муниципальных районов кредитов от кредитных организаций в валюте Российской Федерации</t>
  </si>
  <si>
    <t>01 02 00 00 00 0000 000</t>
  </si>
  <si>
    <t>Кредиты кредитных организаций в валюте Российской Федерации</t>
  </si>
  <si>
    <t>01 03 00 00 00 0000 000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</si>
  <si>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</si>
  <si>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</si>
  <si>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01 05 00 00 00 0000 000</t>
  </si>
  <si>
    <t>01 05 02 01 05 0000 510</t>
  </si>
  <si>
    <t>01 05 02 01 05 0000 610</t>
  </si>
  <si>
    <t>1 11 09000 00 0000 120</t>
  </si>
  <si>
    <t>1 11 09040 00 0000 120</t>
  </si>
  <si>
    <t>ДОХОДЫ ОТ ПРОДАЖИ МАТЕРИАЛЬНЫХ И НЕМАТЕРИАЛЬНЫХ АКТИВОВ</t>
  </si>
  <si>
    <t>1 14 00000 00 0000 000</t>
  </si>
  <si>
    <t>1 14 02000 00 0000 000</t>
  </si>
  <si>
    <t>Доходы от продажи земельных участков, государственная собственность на которые не разграничена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</si>
  <si>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</si>
  <si>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</si>
  <si>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2 02 03007 05 0000 151</t>
  </si>
  <si>
    <t>ПРОЧИЕ НЕНАЛОГОВЫЕ ДОХОДЫ</t>
  </si>
  <si>
    <t xml:space="preserve">   в области производства и оборота этилового спирта, алкогольной и спиртосодержащей продукции</t>
  </si>
  <si>
    <t xml:space="preserve">   по определению персонального состава и обеспечению деятельности административных комиссий</t>
  </si>
  <si>
    <t>Субсидии, предоставляемые местным бюджетам за счет средств областного бюджета</t>
  </si>
  <si>
    <t>Субвенции, предоставляемые местным бюджетам</t>
  </si>
  <si>
    <t xml:space="preserve">   в сфере труда</t>
  </si>
  <si>
    <t>2 02 04999 00 0000 151</t>
  </si>
  <si>
    <t>Прочие межбюджетные трансферты, передаваемые бюджетам</t>
  </si>
  <si>
    <t>1 12 01050 01 0000 120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</si>
  <si>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</si>
  <si>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Налогового кодекса Российской Федерации</t>
    </r>
  </si>
  <si>
    <t>1 16 30014 01 0000 140</t>
  </si>
  <si>
    <t>498</t>
  </si>
  <si>
    <t>1 16 30010 01 0000 140</t>
  </si>
  <si>
    <t>1 16 43000 01 0000 140</t>
  </si>
  <si>
    <t>1 16 45000 01 0000 140</t>
  </si>
  <si>
    <t>2 02 01003 05 0000 151</t>
  </si>
  <si>
    <t>доходов бюджета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</si>
  <si>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</si>
  <si>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</si>
  <si>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</si>
  <si>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</si>
  <si>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Минимальный налог, зачисляемый в бюджеты субъектов Российской Федерации</t>
  </si>
  <si>
    <t>1 05 01050 01 0000 110</t>
  </si>
  <si>
    <t>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</si>
  <si>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</si>
  <si>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</si>
  <si>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1 05 03010 01 0000 110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</si>
  <si>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</si>
  <si>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</si>
  <si>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</si>
  <si>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</si>
  <si>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</si>
  <si>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1 16 23051 05 0000 140</t>
  </si>
  <si>
    <t>2 02 03024 05 0013 151</t>
  </si>
  <si>
    <t>Прогноз 2017 года</t>
  </si>
  <si>
    <t>муниципального образования г. Бодайбо и района в 2015 году</t>
  </si>
  <si>
    <t>муниципального образования г. Бодайбо и района на плановый период 2016 и 2017 годов</t>
  </si>
  <si>
    <t>муниципального образования г.Бодайбо и района на 2015 год и на плановый период 2016 и 2017 годов</t>
  </si>
  <si>
    <t>2 02 04053 05 0000 151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</si>
  <si>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</si>
  <si>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</si>
  <si>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</si>
  <si>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Иные доходы местного бюджета, администрирование которых может осуществляться главными администраторами доходов местного бюджета в пределах их компетенции</t>
  </si>
  <si>
    <t>2 00 00000 00 0000 000</t>
  </si>
  <si>
    <t>Безвозмездные поступления **</t>
  </si>
  <si>
    <t xml:space="preserve">   в сфере обращения с безнадзорными собаками и кошками</t>
  </si>
  <si>
    <t>2 02 03024 05 0018 151</t>
  </si>
  <si>
    <t xml:space="preserve">    на содержание зданий и сооружений муниципальных образовательных организаций, обустройство прилегающих к ним территорий, создание условий для осуществления присмотра и ухода за детьми и содержание детей в муниципальных образовательных организациях</t>
  </si>
  <si>
    <t xml:space="preserve">  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</si>
  <si>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реализующих программы начального общего, основного общего, среднего общего образования, обеспечение дополнительного образования детей в муниципальных общеобразовательных организациях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</si>
  <si>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организациях, реализующих программы дошкольного образования</t>
  </si>
  <si>
    <t>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</si>
  <si>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</si>
  <si>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</si>
  <si>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</si>
  <si>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</si>
  <si>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</si>
  <si>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2 02 02999 05 0033 151</t>
  </si>
  <si>
    <t>Доходы от реализации имущества, находящегося в государственной и муниципальной собственности (за исключением 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</si>
  <si>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</si>
  <si>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</si>
  <si>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2017 год</t>
  </si>
  <si>
    <t>Объем средств, выделяемых бюджетам поселений из бюджета муниципального образования г.Бодайбо и района на выравнивание бюджетной обеспеченности поселений на 2015 год</t>
  </si>
  <si>
    <t>муниципального образования г.Бодайбо и района на 2015 год</t>
  </si>
  <si>
    <t>муниципального образования г. Бодайбо и района на 2015 год</t>
  </si>
  <si>
    <t>Источники  финансирования дефицитов бюджетов</t>
  </si>
  <si>
    <t>Источники  финансирования дефицита бюджета</t>
  </si>
  <si>
    <t xml:space="preserve"> по организации предоставления общедоступного и бесплатного начального общего, основного общего, среднего и дошкольного образования на территории муниципального образования на обеспечение среднесуточного набора продуктов питания детей и подростков, находящихся под диспансерным наблюдением у фтизиатра по IV и VI группам</t>
  </si>
  <si>
    <t>Приложение 13</t>
  </si>
  <si>
    <t>Приложение 14</t>
  </si>
  <si>
    <t>* Номер кода главного администратора поступлений соответствует коду главного распорядителя бюджетных средств в ведомственной структуре расходов бюджета МО г.Бодайбо и района, утвержденной приложениями 11, 12 к решению Думы г.Бодайбо и района "О бюджете муниципального образования г.Бодайбо и района на 2015 год и на плановый период 2016 и 2017 годов"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</si>
  <si>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</si>
  <si>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</si>
  <si>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</si>
  <si>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</si>
  <si>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 поселений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</si>
  <si>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</si>
  <si>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 поселений</t>
  </si>
  <si>
    <t xml:space="preserve">от                  2015 г. №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</si>
  <si>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</si>
  <si>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Приложение 19</t>
  </si>
  <si>
    <t>Объем иных межбюджетных трансфертов, выделяемых бюджетам поселений из бюджета муниципального образования г.Бодайбо и района  на 2015 год на оказание финансовой поддержки поселениям</t>
  </si>
  <si>
    <t>1. Жуинское сельское поселение</t>
  </si>
  <si>
    <t>Разработка проектно-изыскательских работ для строительства блочно-модульной котельной на твердом топливе мощностью 6,96 МВт</t>
  </si>
  <si>
    <t>2 02 02999 05 0030 151</t>
  </si>
  <si>
    <t xml:space="preserve">  на развитие домов культуры</t>
  </si>
  <si>
    <t>Объем средств, выделяемых бюджетам поселений из бюджета муниципального образования г.Бодайбо и района на выравнивание бюджетной обеспеченности поселений на плановый период 2016 и 2017 годов</t>
  </si>
  <si>
    <t>от   24.02.  2015 г. № 1-па</t>
  </si>
  <si>
    <t>от   24.02. 2015 г. № 1-па</t>
  </si>
  <si>
    <t>от 24.02. 2015 г. № 1-па</t>
  </si>
  <si>
    <t>от  24.02.   2015г. № 1-па</t>
  </si>
  <si>
    <t>от 24.02.  2015 г. № 1-па</t>
  </si>
  <si>
    <t>от  24.02.  2015 г. № 1-па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</si>
</sst>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(* #,##0.0_);_(* \(#,##0.0\);_(* &quot;-&quot;??_);_(@_)"/>
    <numFmt numFmtId="186" formatCode="0.0000"/>
    <numFmt numFmtId="187" formatCode="0.000"/>
    <numFmt numFmtId="188" formatCode="0.0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(* #,##0.000000_);_(* \(#,##0.000000\);_(* &quot;-&quot;??_);_(@_)"/>
    <numFmt numFmtId="193" formatCode="_(* #,##0.0000000_);_(* \(#,##0.0000000\);_(* &quot;-&quot;??_);_(@_)"/>
    <numFmt numFmtId="194" formatCode="_-* #,##0_р_._-;\-* #,##0_р_._-;_-* &quot;-&quot;??_р_._-;_-@_-"/>
    <numFmt numFmtId="195" formatCode="_-* #,##0.0_р_._-;\-* #,##0.0_р_._-;_-* &quot;-&quot;?_р_._-;_-@_-"/>
    <numFmt numFmtId="196" formatCode="#,##0.0"/>
    <numFmt numFmtId="197" formatCode="#,##0.0_р_."/>
    <numFmt numFmtId="198" formatCode="_-* #,##0.0_р_._-;\-* #,##0.0_р_._-;_-* &quot;-&quot;??_р_._-;_-@_-"/>
  </numFmts>
  <fonts count="5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TimesNewRomanPSMT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85" fontId="9" fillId="0" borderId="10" xfId="6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178" fontId="1" fillId="0" borderId="0" xfId="43" applyFont="1" applyAlignment="1">
      <alignment/>
    </xf>
    <xf numFmtId="178" fontId="1" fillId="0" borderId="0" xfId="43" applyFont="1" applyAlignment="1">
      <alignment horizontal="right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85" fontId="3" fillId="0" borderId="10" xfId="6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justify" vertical="top" wrapText="1"/>
    </xf>
    <xf numFmtId="49" fontId="1" fillId="0" borderId="0" xfId="0" applyNumberFormat="1" applyFont="1" applyAlignment="1">
      <alignment horizontal="right" vertical="center"/>
    </xf>
    <xf numFmtId="49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wrapText="1"/>
    </xf>
    <xf numFmtId="0" fontId="12" fillId="34" borderId="10" xfId="0" applyFont="1" applyFill="1" applyBorder="1" applyAlignment="1">
      <alignment vertical="center" wrapText="1"/>
    </xf>
    <xf numFmtId="49" fontId="12" fillId="34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196" fontId="4" fillId="33" borderId="10" xfId="60" applyNumberFormat="1" applyFont="1" applyFill="1" applyBorder="1" applyAlignment="1">
      <alignment horizontal="right" vertical="center"/>
    </xf>
    <xf numFmtId="185" fontId="1" fillId="0" borderId="10" xfId="60" applyNumberFormat="1" applyFont="1" applyFill="1" applyBorder="1" applyAlignment="1">
      <alignment horizontal="right" vertical="center"/>
    </xf>
    <xf numFmtId="185" fontId="1" fillId="0" borderId="10" xfId="60" applyNumberFormat="1" applyFont="1" applyFill="1" applyBorder="1" applyAlignment="1">
      <alignment horizontal="right"/>
    </xf>
    <xf numFmtId="185" fontId="12" fillId="0" borderId="10" xfId="60" applyNumberFormat="1" applyFont="1" applyFill="1" applyBorder="1" applyAlignment="1">
      <alignment horizontal="right" vertical="center"/>
    </xf>
    <xf numFmtId="185" fontId="1" fillId="0" borderId="10" xfId="60" applyNumberFormat="1" applyFont="1" applyFill="1" applyBorder="1" applyAlignment="1">
      <alignment horizontal="right" vertical="center" wrapText="1"/>
    </xf>
    <xf numFmtId="196" fontId="1" fillId="0" borderId="10" xfId="60" applyNumberFormat="1" applyFont="1" applyFill="1" applyBorder="1" applyAlignment="1">
      <alignment horizontal="right" vertical="center"/>
    </xf>
    <xf numFmtId="185" fontId="1" fillId="0" borderId="10" xfId="60" applyNumberFormat="1" applyFont="1" applyFill="1" applyBorder="1" applyAlignment="1">
      <alignment vertical="center"/>
    </xf>
    <xf numFmtId="185" fontId="4" fillId="33" borderId="10" xfId="60" applyNumberFormat="1" applyFont="1" applyFill="1" applyBorder="1" applyAlignment="1">
      <alignment horizontal="right" vertical="center"/>
    </xf>
    <xf numFmtId="185" fontId="4" fillId="0" borderId="10" xfId="60" applyNumberFormat="1" applyFont="1" applyFill="1" applyBorder="1" applyAlignment="1">
      <alignment horizontal="right" vertical="center" wrapText="1"/>
    </xf>
    <xf numFmtId="185" fontId="4" fillId="0" borderId="10" xfId="60" applyNumberFormat="1" applyFont="1" applyFill="1" applyBorder="1" applyAlignment="1">
      <alignment horizontal="right" vertical="center"/>
    </xf>
    <xf numFmtId="196" fontId="12" fillId="0" borderId="10" xfId="60" applyNumberFormat="1" applyFont="1" applyFill="1" applyBorder="1" applyAlignment="1">
      <alignment horizontal="right" vertical="center"/>
    </xf>
    <xf numFmtId="179" fontId="4" fillId="33" borderId="10" xfId="60" applyFont="1" applyFill="1" applyBorder="1" applyAlignment="1">
      <alignment horizontal="right" vertical="center"/>
    </xf>
    <xf numFmtId="179" fontId="1" fillId="0" borderId="10" xfId="60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/>
    </xf>
    <xf numFmtId="49" fontId="12" fillId="0" borderId="10" xfId="0" applyNumberFormat="1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vertical="center" wrapText="1"/>
    </xf>
    <xf numFmtId="49" fontId="13" fillId="0" borderId="10" xfId="0" applyNumberFormat="1" applyFont="1" applyBorder="1" applyAlignment="1">
      <alignment horizontal="right" vertical="center" wrapText="1"/>
    </xf>
    <xf numFmtId="49" fontId="13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185" fontId="1" fillId="0" borderId="10" xfId="60" applyNumberFormat="1" applyFont="1" applyBorder="1" applyAlignment="1">
      <alignment horizontal="right" vertical="center"/>
    </xf>
    <xf numFmtId="185" fontId="12" fillId="0" borderId="10" xfId="60" applyNumberFormat="1" applyFont="1" applyBorder="1" applyAlignment="1">
      <alignment horizontal="right" vertical="center"/>
    </xf>
    <xf numFmtId="185" fontId="4" fillId="0" borderId="10" xfId="60" applyNumberFormat="1" applyFont="1" applyBorder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49" fontId="12" fillId="0" borderId="14" xfId="0" applyNumberFormat="1" applyFont="1" applyBorder="1" applyAlignment="1" applyProtection="1">
      <alignment horizontal="center" vertical="center" wrapText="1"/>
      <protection/>
    </xf>
    <xf numFmtId="49" fontId="12" fillId="0" borderId="15" xfId="0" applyNumberFormat="1" applyFont="1" applyBorder="1" applyAlignment="1" applyProtection="1">
      <alignment horizontal="center" vertical="center" wrapText="1"/>
      <protection/>
    </xf>
    <xf numFmtId="185" fontId="4" fillId="33" borderId="10" xfId="6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98" fontId="1" fillId="0" borderId="10" xfId="60" applyNumberFormat="1" applyFont="1" applyBorder="1" applyAlignment="1">
      <alignment/>
    </xf>
    <xf numFmtId="198" fontId="4" fillId="0" borderId="10" xfId="60" applyNumberFormat="1" applyFont="1" applyBorder="1" applyAlignment="1">
      <alignment/>
    </xf>
    <xf numFmtId="198" fontId="1" fillId="0" borderId="10" xfId="60" applyNumberFormat="1" applyFont="1" applyFill="1" applyBorder="1" applyAlignment="1">
      <alignment horizontal="right" vertical="top"/>
    </xf>
    <xf numFmtId="198" fontId="4" fillId="0" borderId="10" xfId="60" applyNumberFormat="1" applyFont="1" applyFill="1" applyBorder="1" applyAlignment="1">
      <alignment horizontal="right" vertical="top"/>
    </xf>
    <xf numFmtId="49" fontId="1" fillId="0" borderId="0" xfId="0" applyNumberFormat="1" applyFont="1" applyAlignment="1">
      <alignment/>
    </xf>
    <xf numFmtId="185" fontId="13" fillId="0" borderId="10" xfId="6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50" fillId="0" borderId="0" xfId="0" applyFon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3"/>
  <sheetViews>
    <sheetView tabSelected="1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F9" sqref="F9"/>
    </sheetView>
  </sheetViews>
  <sheetFormatPr defaultColWidth="9.140625" defaultRowHeight="12.75"/>
  <cols>
    <col min="1" max="1" width="53.00390625" style="3" customWidth="1"/>
    <col min="2" max="2" width="7.28125" style="15" bestFit="1" customWidth="1"/>
    <col min="3" max="3" width="21.7109375" style="16" customWidth="1"/>
    <col min="4" max="4" width="18.28125" style="3" customWidth="1"/>
    <col min="5" max="16384" width="9.140625" style="3" customWidth="1"/>
  </cols>
  <sheetData>
    <row r="1" spans="1:4" ht="12.75">
      <c r="A1" s="1"/>
      <c r="B1" s="37"/>
      <c r="C1" s="23"/>
      <c r="D1" s="24" t="s">
        <v>212</v>
      </c>
    </row>
    <row r="2" spans="1:4" ht="12.75">
      <c r="A2" s="1"/>
      <c r="B2" s="37"/>
      <c r="C2" s="23"/>
      <c r="D2" s="24" t="s">
        <v>292</v>
      </c>
    </row>
    <row r="3" spans="1:4" ht="12.75">
      <c r="A3" s="1"/>
      <c r="B3" s="37"/>
      <c r="C3" s="2"/>
      <c r="D3" s="2" t="s">
        <v>432</v>
      </c>
    </row>
    <row r="4" spans="1:3" ht="12.75">
      <c r="A4" s="1"/>
      <c r="B4" s="37"/>
      <c r="C4" s="2"/>
    </row>
    <row r="5" spans="1:3" ht="12.75">
      <c r="A5" s="124" t="s">
        <v>100</v>
      </c>
      <c r="B5" s="124"/>
      <c r="C5" s="124"/>
    </row>
    <row r="6" spans="1:3" ht="12.75">
      <c r="A6" s="124" t="s">
        <v>375</v>
      </c>
      <c r="B6" s="124"/>
      <c r="C6" s="124"/>
    </row>
    <row r="7" spans="1:4" ht="12.75">
      <c r="A7" s="11"/>
      <c r="B7" s="11"/>
      <c r="C7" s="11"/>
      <c r="D7" s="22" t="s">
        <v>176</v>
      </c>
    </row>
    <row r="8" spans="1:4" ht="12.75" customHeight="1">
      <c r="A8" s="126" t="s">
        <v>101</v>
      </c>
      <c r="B8" s="125" t="s">
        <v>102</v>
      </c>
      <c r="C8" s="125"/>
      <c r="D8" s="123" t="s">
        <v>299</v>
      </c>
    </row>
    <row r="9" spans="1:4" ht="12.75">
      <c r="A9" s="126"/>
      <c r="B9" s="121" t="s">
        <v>293</v>
      </c>
      <c r="C9" s="127" t="s">
        <v>356</v>
      </c>
      <c r="D9" s="123"/>
    </row>
    <row r="10" spans="1:4" ht="12.75">
      <c r="A10" s="126"/>
      <c r="B10" s="122"/>
      <c r="C10" s="128"/>
      <c r="D10" s="123"/>
    </row>
    <row r="11" spans="1:4" ht="12.75">
      <c r="A11" s="39" t="s">
        <v>103</v>
      </c>
      <c r="B11" s="38" t="s">
        <v>179</v>
      </c>
      <c r="C11" s="39" t="s">
        <v>170</v>
      </c>
      <c r="D11" s="68">
        <f>D12+D18+D32+D40+D52+D59+D76+D105+D70+D39</f>
        <v>518251.8</v>
      </c>
    </row>
    <row r="12" spans="1:4" s="13" customFormat="1" ht="12.75">
      <c r="A12" s="40" t="s">
        <v>118</v>
      </c>
      <c r="B12" s="41">
        <v>182</v>
      </c>
      <c r="C12" s="40" t="s">
        <v>119</v>
      </c>
      <c r="D12" s="62">
        <f>D13</f>
        <v>455281.60000000003</v>
      </c>
    </row>
    <row r="13" spans="1:4" s="13" customFormat="1" ht="12.75">
      <c r="A13" s="42" t="s">
        <v>120</v>
      </c>
      <c r="B13" s="43">
        <v>182</v>
      </c>
      <c r="C13" s="40" t="s">
        <v>121</v>
      </c>
      <c r="D13" s="62">
        <f>SUM(D14:D17)</f>
        <v>455281.60000000003</v>
      </c>
    </row>
    <row r="14" spans="1:4" s="12" customFormat="1" ht="65.25">
      <c r="A14" s="44" t="s">
        <v>348</v>
      </c>
      <c r="B14" s="45">
        <v>182</v>
      </c>
      <c r="C14" s="44" t="s">
        <v>122</v>
      </c>
      <c r="D14" s="64">
        <v>452608.7</v>
      </c>
    </row>
    <row r="15" spans="1:4" s="12" customFormat="1" ht="102">
      <c r="A15" s="44" t="s">
        <v>254</v>
      </c>
      <c r="B15" s="45">
        <v>182</v>
      </c>
      <c r="C15" s="44" t="s">
        <v>124</v>
      </c>
      <c r="D15" s="64">
        <v>724.4</v>
      </c>
    </row>
    <row r="16" spans="1:4" s="12" customFormat="1" ht="38.25">
      <c r="A16" s="44" t="s">
        <v>27</v>
      </c>
      <c r="B16" s="45" t="s">
        <v>130</v>
      </c>
      <c r="C16" s="44" t="s">
        <v>125</v>
      </c>
      <c r="D16" s="64">
        <v>1149.7</v>
      </c>
    </row>
    <row r="17" spans="1:4" s="12" customFormat="1" ht="78">
      <c r="A17" s="44" t="s">
        <v>349</v>
      </c>
      <c r="B17" s="45">
        <v>182</v>
      </c>
      <c r="C17" s="44" t="s">
        <v>253</v>
      </c>
      <c r="D17" s="64">
        <v>798.8</v>
      </c>
    </row>
    <row r="18" spans="1:4" s="12" customFormat="1" ht="12.75">
      <c r="A18" s="40" t="s">
        <v>126</v>
      </c>
      <c r="B18" s="41">
        <v>182</v>
      </c>
      <c r="C18" s="40" t="s">
        <v>127</v>
      </c>
      <c r="D18" s="63">
        <f>D19+D25+D28+D30</f>
        <v>16991.6</v>
      </c>
    </row>
    <row r="19" spans="1:4" s="12" customFormat="1" ht="25.5" hidden="1">
      <c r="A19" s="40" t="s">
        <v>107</v>
      </c>
      <c r="B19" s="41">
        <v>182</v>
      </c>
      <c r="C19" s="40" t="s">
        <v>188</v>
      </c>
      <c r="D19" s="62">
        <f>SUM(D20:D24)</f>
        <v>0</v>
      </c>
    </row>
    <row r="20" spans="1:4" s="12" customFormat="1" ht="25.5" hidden="1">
      <c r="A20" s="44" t="s">
        <v>108</v>
      </c>
      <c r="B20" s="45">
        <v>182</v>
      </c>
      <c r="C20" s="44" t="s">
        <v>357</v>
      </c>
      <c r="D20" s="64">
        <v>0</v>
      </c>
    </row>
    <row r="21" spans="1:4" s="12" customFormat="1" ht="38.25" hidden="1">
      <c r="A21" s="44" t="s">
        <v>28</v>
      </c>
      <c r="B21" s="45" t="s">
        <v>130</v>
      </c>
      <c r="C21" s="98" t="s">
        <v>298</v>
      </c>
      <c r="D21" s="64">
        <v>0</v>
      </c>
    </row>
    <row r="22" spans="1:4" s="12" customFormat="1" ht="38.25" hidden="1">
      <c r="A22" s="44" t="s">
        <v>109</v>
      </c>
      <c r="B22" s="45">
        <v>182</v>
      </c>
      <c r="C22" s="44" t="s">
        <v>358</v>
      </c>
      <c r="D22" s="64">
        <v>0</v>
      </c>
    </row>
    <row r="23" spans="1:4" s="13" customFormat="1" ht="51" hidden="1">
      <c r="A23" s="44" t="s">
        <v>359</v>
      </c>
      <c r="B23" s="45" t="s">
        <v>130</v>
      </c>
      <c r="C23" s="44" t="s">
        <v>360</v>
      </c>
      <c r="D23" s="64">
        <v>0</v>
      </c>
    </row>
    <row r="24" spans="1:4" s="13" customFormat="1" ht="25.5" hidden="1">
      <c r="A24" s="44" t="s">
        <v>361</v>
      </c>
      <c r="B24" s="45" t="s">
        <v>130</v>
      </c>
      <c r="C24" s="44" t="s">
        <v>362</v>
      </c>
      <c r="D24" s="64">
        <v>0</v>
      </c>
    </row>
    <row r="25" spans="1:4" s="12" customFormat="1" ht="25.5">
      <c r="A25" s="40" t="s">
        <v>128</v>
      </c>
      <c r="B25" s="41" t="s">
        <v>130</v>
      </c>
      <c r="C25" s="40" t="s">
        <v>180</v>
      </c>
      <c r="D25" s="62">
        <f>SUM(D26:D27)</f>
        <v>16932</v>
      </c>
    </row>
    <row r="26" spans="1:4" s="12" customFormat="1" ht="25.5">
      <c r="A26" s="44" t="s">
        <v>128</v>
      </c>
      <c r="B26" s="45">
        <v>182</v>
      </c>
      <c r="C26" s="44" t="s">
        <v>363</v>
      </c>
      <c r="D26" s="64">
        <v>16932</v>
      </c>
    </row>
    <row r="27" spans="1:4" s="13" customFormat="1" ht="38.25" hidden="1">
      <c r="A27" s="44" t="s">
        <v>364</v>
      </c>
      <c r="B27" s="45" t="s">
        <v>130</v>
      </c>
      <c r="C27" s="44" t="s">
        <v>365</v>
      </c>
      <c r="D27" s="64">
        <v>0</v>
      </c>
    </row>
    <row r="28" spans="1:4" s="13" customFormat="1" ht="12.75">
      <c r="A28" s="40" t="s">
        <v>302</v>
      </c>
      <c r="B28" s="41" t="s">
        <v>130</v>
      </c>
      <c r="C28" s="40" t="s">
        <v>303</v>
      </c>
      <c r="D28" s="62">
        <f>SUM(D29)</f>
        <v>29.8</v>
      </c>
    </row>
    <row r="29" spans="1:4" s="12" customFormat="1" ht="12.75">
      <c r="A29" s="44" t="s">
        <v>302</v>
      </c>
      <c r="B29" s="45">
        <v>182</v>
      </c>
      <c r="C29" s="44" t="s">
        <v>366</v>
      </c>
      <c r="D29" s="64">
        <v>29.8</v>
      </c>
    </row>
    <row r="30" spans="1:4" s="12" customFormat="1" ht="25.5">
      <c r="A30" s="96" t="s">
        <v>50</v>
      </c>
      <c r="B30" s="41" t="s">
        <v>130</v>
      </c>
      <c r="C30" s="97" t="s">
        <v>51</v>
      </c>
      <c r="D30" s="62">
        <f>D31</f>
        <v>29.8</v>
      </c>
    </row>
    <row r="31" spans="1:4" s="12" customFormat="1" ht="38.25">
      <c r="A31" s="44" t="s">
        <v>52</v>
      </c>
      <c r="B31" s="45" t="s">
        <v>130</v>
      </c>
      <c r="C31" s="44" t="s">
        <v>53</v>
      </c>
      <c r="D31" s="64">
        <v>29.8</v>
      </c>
    </row>
    <row r="32" spans="1:4" s="12" customFormat="1" ht="12.75">
      <c r="A32" s="40" t="s">
        <v>110</v>
      </c>
      <c r="B32" s="41" t="s">
        <v>179</v>
      </c>
      <c r="C32" s="40" t="s">
        <v>129</v>
      </c>
      <c r="D32" s="62">
        <f>D33+D35</f>
        <v>3563</v>
      </c>
    </row>
    <row r="33" spans="1:4" s="12" customFormat="1" ht="25.5">
      <c r="A33" s="40" t="s">
        <v>54</v>
      </c>
      <c r="B33" s="41" t="s">
        <v>130</v>
      </c>
      <c r="C33" s="40" t="s">
        <v>55</v>
      </c>
      <c r="D33" s="62">
        <f>D34</f>
        <v>2700</v>
      </c>
    </row>
    <row r="34" spans="1:4" s="12" customFormat="1" ht="38.25">
      <c r="A34" s="44" t="s">
        <v>111</v>
      </c>
      <c r="B34" s="45">
        <v>182</v>
      </c>
      <c r="C34" s="44" t="s">
        <v>148</v>
      </c>
      <c r="D34" s="64">
        <v>2700</v>
      </c>
    </row>
    <row r="35" spans="1:4" s="12" customFormat="1" ht="25.5">
      <c r="A35" s="40" t="s">
        <v>56</v>
      </c>
      <c r="B35" s="41" t="s">
        <v>244</v>
      </c>
      <c r="C35" s="40" t="s">
        <v>57</v>
      </c>
      <c r="D35" s="62">
        <f>D36+D38</f>
        <v>863</v>
      </c>
    </row>
    <row r="36" spans="1:4" s="12" customFormat="1" ht="51">
      <c r="A36" s="40" t="s">
        <v>58</v>
      </c>
      <c r="B36" s="41" t="s">
        <v>244</v>
      </c>
      <c r="C36" s="40" t="s">
        <v>59</v>
      </c>
      <c r="D36" s="62">
        <f>D37</f>
        <v>845</v>
      </c>
    </row>
    <row r="37" spans="1:4" s="12" customFormat="1" ht="63.75">
      <c r="A37" s="44" t="s">
        <v>117</v>
      </c>
      <c r="B37" s="45" t="s">
        <v>244</v>
      </c>
      <c r="C37" s="44" t="s">
        <v>171</v>
      </c>
      <c r="D37" s="64">
        <v>845</v>
      </c>
    </row>
    <row r="38" spans="1:4" s="12" customFormat="1" ht="25.5">
      <c r="A38" s="40" t="s">
        <v>230</v>
      </c>
      <c r="B38" s="41" t="s">
        <v>244</v>
      </c>
      <c r="C38" s="101" t="s">
        <v>223</v>
      </c>
      <c r="D38" s="62">
        <v>18</v>
      </c>
    </row>
    <row r="39" spans="1:4" s="12" customFormat="1" ht="38.25" hidden="1">
      <c r="A39" s="102" t="s">
        <v>242</v>
      </c>
      <c r="B39" s="103" t="s">
        <v>130</v>
      </c>
      <c r="C39" s="109" t="s">
        <v>240</v>
      </c>
      <c r="D39" s="28">
        <v>0</v>
      </c>
    </row>
    <row r="40" spans="1:4" s="12" customFormat="1" ht="38.25">
      <c r="A40" s="46" t="s">
        <v>112</v>
      </c>
      <c r="B40" s="41">
        <v>904</v>
      </c>
      <c r="C40" s="40" t="s">
        <v>189</v>
      </c>
      <c r="D40" s="65">
        <f>D41+D49</f>
        <v>10507</v>
      </c>
    </row>
    <row r="41" spans="1:4" s="12" customFormat="1" ht="76.5">
      <c r="A41" s="40" t="s">
        <v>60</v>
      </c>
      <c r="B41" s="41">
        <v>904</v>
      </c>
      <c r="C41" s="40" t="s">
        <v>190</v>
      </c>
      <c r="D41" s="65">
        <f>D42+D47+D45</f>
        <v>6300.2</v>
      </c>
    </row>
    <row r="42" spans="1:4" s="12" customFormat="1" ht="51">
      <c r="A42" s="40" t="s">
        <v>116</v>
      </c>
      <c r="B42" s="41">
        <v>904</v>
      </c>
      <c r="C42" s="40" t="s">
        <v>191</v>
      </c>
      <c r="D42" s="65">
        <f>D43+D44</f>
        <v>6200</v>
      </c>
    </row>
    <row r="43" spans="1:4" s="12" customFormat="1" ht="63.75">
      <c r="A43" s="44" t="s">
        <v>412</v>
      </c>
      <c r="B43" s="45">
        <v>904</v>
      </c>
      <c r="C43" s="44" t="s">
        <v>266</v>
      </c>
      <c r="D43" s="64">
        <v>170</v>
      </c>
    </row>
    <row r="44" spans="1:4" s="12" customFormat="1" ht="72" customHeight="1">
      <c r="A44" s="44" t="s">
        <v>414</v>
      </c>
      <c r="B44" s="45">
        <v>904</v>
      </c>
      <c r="C44" s="44" t="s">
        <v>413</v>
      </c>
      <c r="D44" s="64">
        <v>6030</v>
      </c>
    </row>
    <row r="45" spans="1:4" s="12" customFormat="1" ht="63.75">
      <c r="A45" s="40" t="s">
        <v>392</v>
      </c>
      <c r="B45" s="41" t="s">
        <v>244</v>
      </c>
      <c r="C45" s="40" t="s">
        <v>393</v>
      </c>
      <c r="D45" s="62">
        <f>D46</f>
        <v>100.2</v>
      </c>
    </row>
    <row r="46" spans="1:4" s="12" customFormat="1" ht="72.75" customHeight="1">
      <c r="A46" s="44" t="s">
        <v>394</v>
      </c>
      <c r="B46" s="45" t="s">
        <v>244</v>
      </c>
      <c r="C46" s="44" t="s">
        <v>391</v>
      </c>
      <c r="D46" s="64">
        <v>100.2</v>
      </c>
    </row>
    <row r="47" spans="1:4" s="12" customFormat="1" ht="76.5" hidden="1">
      <c r="A47" s="40" t="s">
        <v>61</v>
      </c>
      <c r="B47" s="41" t="s">
        <v>244</v>
      </c>
      <c r="C47" s="40" t="s">
        <v>200</v>
      </c>
      <c r="D47" s="62">
        <f>D48</f>
        <v>0</v>
      </c>
    </row>
    <row r="48" spans="1:4" s="12" customFormat="1" ht="63.75" hidden="1">
      <c r="A48" s="44" t="s">
        <v>367</v>
      </c>
      <c r="B48" s="45" t="s">
        <v>244</v>
      </c>
      <c r="C48" s="99" t="s">
        <v>184</v>
      </c>
      <c r="D48" s="64">
        <v>0</v>
      </c>
    </row>
    <row r="49" spans="1:4" s="12" customFormat="1" ht="76.5">
      <c r="A49" s="40" t="s">
        <v>368</v>
      </c>
      <c r="B49" s="41">
        <v>904</v>
      </c>
      <c r="C49" s="40" t="s">
        <v>330</v>
      </c>
      <c r="D49" s="65">
        <f>D50</f>
        <v>4206.8</v>
      </c>
    </row>
    <row r="50" spans="1:4" s="12" customFormat="1" ht="76.5">
      <c r="A50" s="40" t="s">
        <v>369</v>
      </c>
      <c r="B50" s="41">
        <v>904</v>
      </c>
      <c r="C50" s="40" t="s">
        <v>331</v>
      </c>
      <c r="D50" s="65">
        <f>D51</f>
        <v>4206.8</v>
      </c>
    </row>
    <row r="51" spans="1:4" s="12" customFormat="1" ht="76.5">
      <c r="A51" s="44" t="s">
        <v>370</v>
      </c>
      <c r="B51" s="45">
        <v>904</v>
      </c>
      <c r="C51" s="44" t="s">
        <v>301</v>
      </c>
      <c r="D51" s="64">
        <v>4206.8</v>
      </c>
    </row>
    <row r="52" spans="1:4" s="12" customFormat="1" ht="25.5">
      <c r="A52" s="46" t="s">
        <v>149</v>
      </c>
      <c r="B52" s="41" t="s">
        <v>294</v>
      </c>
      <c r="C52" s="40" t="s">
        <v>150</v>
      </c>
      <c r="D52" s="62">
        <f>D53</f>
        <v>4929.6</v>
      </c>
    </row>
    <row r="53" spans="1:4" s="12" customFormat="1" ht="12.75">
      <c r="A53" s="40" t="s">
        <v>151</v>
      </c>
      <c r="B53" s="41" t="s">
        <v>294</v>
      </c>
      <c r="C53" s="40" t="s">
        <v>152</v>
      </c>
      <c r="D53" s="62">
        <f>SUM(D54:D58)</f>
        <v>4929.6</v>
      </c>
    </row>
    <row r="54" spans="1:4" s="12" customFormat="1" ht="25.5">
      <c r="A54" s="44" t="s">
        <v>0</v>
      </c>
      <c r="B54" s="45" t="s">
        <v>294</v>
      </c>
      <c r="C54" s="44" t="s">
        <v>1</v>
      </c>
      <c r="D54" s="64">
        <v>1164.8</v>
      </c>
    </row>
    <row r="55" spans="1:4" s="12" customFormat="1" ht="25.5">
      <c r="A55" s="44" t="s">
        <v>2</v>
      </c>
      <c r="B55" s="45" t="s">
        <v>294</v>
      </c>
      <c r="C55" s="44" t="s">
        <v>3</v>
      </c>
      <c r="D55" s="64">
        <v>478.4</v>
      </c>
    </row>
    <row r="56" spans="1:4" s="12" customFormat="1" ht="12.75">
      <c r="A56" s="44" t="s">
        <v>4</v>
      </c>
      <c r="B56" s="45" t="s">
        <v>294</v>
      </c>
      <c r="C56" s="44" t="s">
        <v>5</v>
      </c>
      <c r="D56" s="64">
        <v>728</v>
      </c>
    </row>
    <row r="57" spans="1:4" s="12" customFormat="1" ht="12.75">
      <c r="A57" s="44" t="s">
        <v>6</v>
      </c>
      <c r="B57" s="45" t="s">
        <v>294</v>
      </c>
      <c r="C57" s="44" t="s">
        <v>7</v>
      </c>
      <c r="D57" s="64">
        <v>2558.4</v>
      </c>
    </row>
    <row r="58" spans="1:4" s="12" customFormat="1" ht="25.5" hidden="1">
      <c r="A58" s="44" t="s">
        <v>29</v>
      </c>
      <c r="B58" s="45" t="s">
        <v>294</v>
      </c>
      <c r="C58" s="44" t="s">
        <v>347</v>
      </c>
      <c r="D58" s="64">
        <v>0</v>
      </c>
    </row>
    <row r="59" spans="1:4" s="12" customFormat="1" ht="25.5">
      <c r="A59" s="46" t="s">
        <v>62</v>
      </c>
      <c r="B59" s="41" t="s">
        <v>179</v>
      </c>
      <c r="C59" s="40" t="s">
        <v>241</v>
      </c>
      <c r="D59" s="62">
        <f>D66+D60</f>
        <v>21646.2</v>
      </c>
    </row>
    <row r="60" spans="1:4" s="12" customFormat="1" ht="12.75">
      <c r="A60" s="46" t="s">
        <v>231</v>
      </c>
      <c r="B60" s="41" t="s">
        <v>179</v>
      </c>
      <c r="C60" s="40" t="s">
        <v>272</v>
      </c>
      <c r="D60" s="62">
        <f>D61</f>
        <v>21646.2</v>
      </c>
    </row>
    <row r="61" spans="1:4" s="12" customFormat="1" ht="25.5">
      <c r="A61" s="46" t="s">
        <v>273</v>
      </c>
      <c r="B61" s="41" t="s">
        <v>179</v>
      </c>
      <c r="C61" s="40" t="s">
        <v>271</v>
      </c>
      <c r="D61" s="62">
        <f>SUM(D62:D65)</f>
        <v>21646.2</v>
      </c>
    </row>
    <row r="62" spans="1:4" s="12" customFormat="1" ht="25.5">
      <c r="A62" s="47" t="s">
        <v>8</v>
      </c>
      <c r="B62" s="45" t="s">
        <v>317</v>
      </c>
      <c r="C62" s="44" t="s">
        <v>271</v>
      </c>
      <c r="D62" s="64">
        <v>2000</v>
      </c>
    </row>
    <row r="63" spans="1:4" s="12" customFormat="1" ht="25.5">
      <c r="A63" s="47" t="s">
        <v>9</v>
      </c>
      <c r="B63" s="45" t="s">
        <v>245</v>
      </c>
      <c r="C63" s="44" t="s">
        <v>271</v>
      </c>
      <c r="D63" s="64">
        <v>19608.3</v>
      </c>
    </row>
    <row r="64" spans="1:4" s="12" customFormat="1" ht="12.75">
      <c r="A64" s="47" t="s">
        <v>285</v>
      </c>
      <c r="B64" s="45" t="s">
        <v>244</v>
      </c>
      <c r="C64" s="44" t="s">
        <v>271</v>
      </c>
      <c r="D64" s="64">
        <v>37.9</v>
      </c>
    </row>
    <row r="65" spans="1:4" s="12" customFormat="1" ht="25.5" hidden="1">
      <c r="A65" s="47" t="s">
        <v>284</v>
      </c>
      <c r="B65" s="45" t="s">
        <v>244</v>
      </c>
      <c r="C65" s="44" t="s">
        <v>271</v>
      </c>
      <c r="D65" s="64">
        <v>0</v>
      </c>
    </row>
    <row r="66" spans="1:4" s="12" customFormat="1" ht="25.5" hidden="1">
      <c r="A66" s="48" t="s">
        <v>268</v>
      </c>
      <c r="B66" s="41" t="s">
        <v>179</v>
      </c>
      <c r="C66" s="40" t="s">
        <v>267</v>
      </c>
      <c r="D66" s="62">
        <f>SUM(D67:D69)</f>
        <v>0</v>
      </c>
    </row>
    <row r="67" spans="1:4" s="12" customFormat="1" ht="25.5" hidden="1">
      <c r="A67" s="47" t="s">
        <v>8</v>
      </c>
      <c r="B67" s="45" t="s">
        <v>317</v>
      </c>
      <c r="C67" s="44" t="s">
        <v>267</v>
      </c>
      <c r="D67" s="64">
        <v>0</v>
      </c>
    </row>
    <row r="68" spans="1:4" s="12" customFormat="1" ht="25.5" hidden="1">
      <c r="A68" s="47" t="s">
        <v>9</v>
      </c>
      <c r="B68" s="45" t="s">
        <v>245</v>
      </c>
      <c r="C68" s="44" t="s">
        <v>267</v>
      </c>
      <c r="D68" s="64">
        <v>0</v>
      </c>
    </row>
    <row r="69" spans="1:4" s="13" customFormat="1" ht="25.5" hidden="1">
      <c r="A69" s="49" t="s">
        <v>268</v>
      </c>
      <c r="B69" s="45" t="s">
        <v>244</v>
      </c>
      <c r="C69" s="44" t="s">
        <v>267</v>
      </c>
      <c r="D69" s="64">
        <v>0</v>
      </c>
    </row>
    <row r="70" spans="1:4" s="13" customFormat="1" ht="25.5">
      <c r="A70" s="46" t="s">
        <v>332</v>
      </c>
      <c r="B70" s="41">
        <v>904</v>
      </c>
      <c r="C70" s="40" t="s">
        <v>333</v>
      </c>
      <c r="D70" s="62">
        <f>D71+D73</f>
        <v>1622</v>
      </c>
    </row>
    <row r="71" spans="1:4" s="13" customFormat="1" ht="76.5">
      <c r="A71" s="46" t="s">
        <v>398</v>
      </c>
      <c r="B71" s="41">
        <v>904</v>
      </c>
      <c r="C71" s="40" t="s">
        <v>334</v>
      </c>
      <c r="D71" s="62">
        <f>D72</f>
        <v>972</v>
      </c>
    </row>
    <row r="72" spans="1:4" s="13" customFormat="1" ht="76.5">
      <c r="A72" s="47" t="s">
        <v>41</v>
      </c>
      <c r="B72" s="45">
        <v>904</v>
      </c>
      <c r="C72" s="44" t="s">
        <v>269</v>
      </c>
      <c r="D72" s="64">
        <v>972</v>
      </c>
    </row>
    <row r="73" spans="1:4" s="12" customFormat="1" ht="25.5">
      <c r="A73" s="46" t="s">
        <v>399</v>
      </c>
      <c r="B73" s="41">
        <v>904</v>
      </c>
      <c r="C73" s="40" t="s">
        <v>249</v>
      </c>
      <c r="D73" s="62">
        <f>D74</f>
        <v>650</v>
      </c>
    </row>
    <row r="74" spans="1:4" s="12" customFormat="1" ht="25.5">
      <c r="A74" s="46" t="s">
        <v>335</v>
      </c>
      <c r="B74" s="41">
        <v>904</v>
      </c>
      <c r="C74" s="40" t="s">
        <v>250</v>
      </c>
      <c r="D74" s="62">
        <f>D75</f>
        <v>650</v>
      </c>
    </row>
    <row r="75" spans="1:4" s="12" customFormat="1" ht="38.25">
      <c r="A75" s="47" t="s">
        <v>419</v>
      </c>
      <c r="B75" s="45">
        <v>904</v>
      </c>
      <c r="C75" s="44" t="s">
        <v>416</v>
      </c>
      <c r="D75" s="64">
        <v>650</v>
      </c>
    </row>
    <row r="76" spans="1:4" s="12" customFormat="1" ht="12.75">
      <c r="A76" s="40" t="s">
        <v>153</v>
      </c>
      <c r="B76" s="41" t="s">
        <v>179</v>
      </c>
      <c r="C76" s="40" t="s">
        <v>154</v>
      </c>
      <c r="D76" s="62">
        <f>D77+D80+D81+D86+D91+D92+D96+D103+D101+D102+D98+D84+D100</f>
        <v>3300.7999999999997</v>
      </c>
    </row>
    <row r="77" spans="1:4" s="12" customFormat="1" ht="25.5">
      <c r="A77" s="40" t="s">
        <v>155</v>
      </c>
      <c r="B77" s="41">
        <v>182</v>
      </c>
      <c r="C77" s="40" t="s">
        <v>156</v>
      </c>
      <c r="D77" s="62">
        <f>SUM(D78:D79)</f>
        <v>130</v>
      </c>
    </row>
    <row r="78" spans="1:4" ht="63.75">
      <c r="A78" s="44" t="s">
        <v>82</v>
      </c>
      <c r="B78" s="45">
        <v>182</v>
      </c>
      <c r="C78" s="44" t="s">
        <v>157</v>
      </c>
      <c r="D78" s="64">
        <v>130</v>
      </c>
    </row>
    <row r="79" spans="1:4" ht="51" hidden="1">
      <c r="A79" s="44" t="s">
        <v>158</v>
      </c>
      <c r="B79" s="45">
        <v>182</v>
      </c>
      <c r="C79" s="44" t="s">
        <v>159</v>
      </c>
      <c r="D79" s="64">
        <v>0</v>
      </c>
    </row>
    <row r="80" spans="1:4" ht="51" hidden="1">
      <c r="A80" s="40" t="s">
        <v>160</v>
      </c>
      <c r="B80" s="41">
        <v>182</v>
      </c>
      <c r="C80" s="40" t="s">
        <v>161</v>
      </c>
      <c r="D80" s="62">
        <v>0</v>
      </c>
    </row>
    <row r="81" spans="1:4" ht="51">
      <c r="A81" s="50" t="s">
        <v>239</v>
      </c>
      <c r="B81" s="51" t="s">
        <v>179</v>
      </c>
      <c r="C81" s="40" t="s">
        <v>201</v>
      </c>
      <c r="D81" s="62">
        <f>D82+D83</f>
        <v>174.4</v>
      </c>
    </row>
    <row r="82" spans="1:4" ht="51">
      <c r="A82" s="52" t="s">
        <v>63</v>
      </c>
      <c r="B82" s="53" t="s">
        <v>179</v>
      </c>
      <c r="C82" s="44" t="s">
        <v>64</v>
      </c>
      <c r="D82" s="64">
        <v>166</v>
      </c>
    </row>
    <row r="83" spans="1:4" ht="38.25">
      <c r="A83" s="52" t="s">
        <v>396</v>
      </c>
      <c r="B83" s="53" t="s">
        <v>263</v>
      </c>
      <c r="C83" s="44" t="s">
        <v>395</v>
      </c>
      <c r="D83" s="64">
        <v>8.4</v>
      </c>
    </row>
    <row r="84" spans="1:4" ht="38.25" hidden="1">
      <c r="A84" s="105" t="s">
        <v>65</v>
      </c>
      <c r="B84" s="108"/>
      <c r="C84" s="102" t="s">
        <v>66</v>
      </c>
      <c r="D84" s="28">
        <f>D85</f>
        <v>0</v>
      </c>
    </row>
    <row r="85" spans="1:4" ht="63.75" hidden="1">
      <c r="A85" s="106" t="s">
        <v>220</v>
      </c>
      <c r="B85" s="107"/>
      <c r="C85" s="104" t="s">
        <v>219</v>
      </c>
      <c r="D85" s="20">
        <v>0</v>
      </c>
    </row>
    <row r="86" spans="1:4" ht="102">
      <c r="A86" s="50" t="s">
        <v>232</v>
      </c>
      <c r="B86" s="51" t="s">
        <v>179</v>
      </c>
      <c r="C86" s="40" t="s">
        <v>274</v>
      </c>
      <c r="D86" s="62">
        <f>SUM(D87:D90)</f>
        <v>41</v>
      </c>
    </row>
    <row r="87" spans="1:4" ht="25.5" hidden="1">
      <c r="A87" s="44" t="s">
        <v>221</v>
      </c>
      <c r="B87" s="53" t="s">
        <v>294</v>
      </c>
      <c r="C87" s="44" t="s">
        <v>297</v>
      </c>
      <c r="D87" s="64">
        <v>0</v>
      </c>
    </row>
    <row r="88" spans="1:4" ht="38.25">
      <c r="A88" s="52" t="s">
        <v>233</v>
      </c>
      <c r="B88" s="53" t="s">
        <v>179</v>
      </c>
      <c r="C88" s="44" t="s">
        <v>202</v>
      </c>
      <c r="D88" s="64">
        <v>16</v>
      </c>
    </row>
    <row r="89" spans="1:4" s="12" customFormat="1" ht="25.5">
      <c r="A89" s="52" t="s">
        <v>336</v>
      </c>
      <c r="B89" s="53" t="s">
        <v>179</v>
      </c>
      <c r="C89" s="44" t="s">
        <v>304</v>
      </c>
      <c r="D89" s="64">
        <v>10.3</v>
      </c>
    </row>
    <row r="90" spans="1:4" s="14" customFormat="1" ht="25.5">
      <c r="A90" s="52" t="s">
        <v>234</v>
      </c>
      <c r="B90" s="53" t="s">
        <v>179</v>
      </c>
      <c r="C90" s="44" t="s">
        <v>206</v>
      </c>
      <c r="D90" s="64">
        <v>14.7</v>
      </c>
    </row>
    <row r="91" spans="1:4" ht="51">
      <c r="A91" s="50" t="s">
        <v>209</v>
      </c>
      <c r="B91" s="51">
        <v>141</v>
      </c>
      <c r="C91" s="40" t="s">
        <v>207</v>
      </c>
      <c r="D91" s="62">
        <v>160.2</v>
      </c>
    </row>
    <row r="92" spans="1:4" ht="25.5">
      <c r="A92" s="50" t="s">
        <v>10</v>
      </c>
      <c r="B92" s="51" t="s">
        <v>263</v>
      </c>
      <c r="C92" s="40" t="s">
        <v>208</v>
      </c>
      <c r="D92" s="62">
        <f>D95+D93</f>
        <v>124</v>
      </c>
    </row>
    <row r="93" spans="1:4" ht="38.25">
      <c r="A93" s="50" t="s">
        <v>67</v>
      </c>
      <c r="B93" s="51" t="s">
        <v>263</v>
      </c>
      <c r="C93" s="40" t="s">
        <v>352</v>
      </c>
      <c r="D93" s="62">
        <f>D94</f>
        <v>4</v>
      </c>
    </row>
    <row r="94" spans="1:4" ht="51">
      <c r="A94" s="52" t="s">
        <v>68</v>
      </c>
      <c r="B94" s="53" t="s">
        <v>263</v>
      </c>
      <c r="C94" s="74" t="s">
        <v>350</v>
      </c>
      <c r="D94" s="64">
        <v>4</v>
      </c>
    </row>
    <row r="95" spans="1:4" ht="25.5">
      <c r="A95" s="50" t="s">
        <v>11</v>
      </c>
      <c r="B95" s="51" t="s">
        <v>263</v>
      </c>
      <c r="C95" s="40" t="s">
        <v>12</v>
      </c>
      <c r="D95" s="64">
        <v>120</v>
      </c>
    </row>
    <row r="96" spans="1:4" ht="51" hidden="1">
      <c r="A96" s="50" t="s">
        <v>69</v>
      </c>
      <c r="B96" s="51" t="s">
        <v>291</v>
      </c>
      <c r="C96" s="40" t="s">
        <v>40</v>
      </c>
      <c r="D96" s="62">
        <f>D97</f>
        <v>0</v>
      </c>
    </row>
    <row r="97" spans="1:4" ht="51" hidden="1">
      <c r="A97" s="52" t="s">
        <v>337</v>
      </c>
      <c r="B97" s="53" t="s">
        <v>291</v>
      </c>
      <c r="C97" s="44" t="s">
        <v>305</v>
      </c>
      <c r="D97" s="64">
        <v>0</v>
      </c>
    </row>
    <row r="98" spans="1:4" ht="25.5" hidden="1">
      <c r="A98" s="50" t="s">
        <v>70</v>
      </c>
      <c r="B98" s="51" t="s">
        <v>71</v>
      </c>
      <c r="C98" s="40" t="s">
        <v>72</v>
      </c>
      <c r="D98" s="62">
        <f>D99</f>
        <v>0</v>
      </c>
    </row>
    <row r="99" spans="1:4" ht="38.25" hidden="1">
      <c r="A99" s="52" t="s">
        <v>73</v>
      </c>
      <c r="B99" s="53" t="s">
        <v>71</v>
      </c>
      <c r="C99" s="99" t="s">
        <v>74</v>
      </c>
      <c r="D99" s="64">
        <v>0</v>
      </c>
    </row>
    <row r="100" spans="1:4" ht="25.5">
      <c r="A100" s="50" t="s">
        <v>217</v>
      </c>
      <c r="B100" s="51" t="s">
        <v>351</v>
      </c>
      <c r="C100" s="40" t="s">
        <v>146</v>
      </c>
      <c r="D100" s="62">
        <v>28.9</v>
      </c>
    </row>
    <row r="101" spans="1:4" ht="63.75">
      <c r="A101" s="50" t="s">
        <v>75</v>
      </c>
      <c r="B101" s="51" t="s">
        <v>179</v>
      </c>
      <c r="C101" s="40" t="s">
        <v>353</v>
      </c>
      <c r="D101" s="62">
        <v>60.2</v>
      </c>
    </row>
    <row r="102" spans="1:4" ht="38.25">
      <c r="A102" s="50" t="s">
        <v>76</v>
      </c>
      <c r="B102" s="51" t="s">
        <v>351</v>
      </c>
      <c r="C102" s="40" t="s">
        <v>354</v>
      </c>
      <c r="D102" s="62">
        <v>287.7</v>
      </c>
    </row>
    <row r="103" spans="1:4" ht="25.5">
      <c r="A103" s="50" t="s">
        <v>164</v>
      </c>
      <c r="B103" s="51" t="s">
        <v>179</v>
      </c>
      <c r="C103" s="40" t="s">
        <v>181</v>
      </c>
      <c r="D103" s="67">
        <f>D104</f>
        <v>2294.4</v>
      </c>
    </row>
    <row r="104" spans="1:4" ht="38.25">
      <c r="A104" s="44" t="s">
        <v>205</v>
      </c>
      <c r="B104" s="45" t="s">
        <v>179</v>
      </c>
      <c r="C104" s="44" t="s">
        <v>204</v>
      </c>
      <c r="D104" s="64">
        <v>2294.4</v>
      </c>
    </row>
    <row r="105" spans="1:4" ht="12.75">
      <c r="A105" s="40" t="s">
        <v>339</v>
      </c>
      <c r="B105" s="41" t="s">
        <v>179</v>
      </c>
      <c r="C105" s="40" t="s">
        <v>235</v>
      </c>
      <c r="D105" s="62">
        <f>D107+D106</f>
        <v>410</v>
      </c>
    </row>
    <row r="106" spans="1:4" ht="25.5" hidden="1">
      <c r="A106" s="102" t="s">
        <v>132</v>
      </c>
      <c r="B106" s="103" t="s">
        <v>130</v>
      </c>
      <c r="C106" s="102" t="s">
        <v>131</v>
      </c>
      <c r="D106" s="62">
        <v>0</v>
      </c>
    </row>
    <row r="107" spans="1:4" ht="25.5">
      <c r="A107" s="40" t="s">
        <v>134</v>
      </c>
      <c r="B107" s="41" t="s">
        <v>179</v>
      </c>
      <c r="C107" s="40" t="s">
        <v>133</v>
      </c>
      <c r="D107" s="62">
        <f>D108+D109</f>
        <v>410</v>
      </c>
    </row>
    <row r="108" spans="1:4" ht="25.5" hidden="1">
      <c r="A108" s="44" t="s">
        <v>134</v>
      </c>
      <c r="B108" s="45" t="s">
        <v>245</v>
      </c>
      <c r="C108" s="44" t="s">
        <v>133</v>
      </c>
      <c r="D108" s="64">
        <v>0</v>
      </c>
    </row>
    <row r="109" spans="1:4" ht="25.5">
      <c r="A109" s="44" t="s">
        <v>134</v>
      </c>
      <c r="B109" s="45" t="s">
        <v>244</v>
      </c>
      <c r="C109" s="44" t="s">
        <v>133</v>
      </c>
      <c r="D109" s="64">
        <v>410</v>
      </c>
    </row>
    <row r="110" spans="1:4" ht="12.75">
      <c r="A110" s="39" t="s">
        <v>165</v>
      </c>
      <c r="B110" s="38" t="s">
        <v>179</v>
      </c>
      <c r="C110" s="39" t="s">
        <v>166</v>
      </c>
      <c r="D110" s="68">
        <f>D111+D164+D168+D154</f>
        <v>388354.39999999997</v>
      </c>
    </row>
    <row r="111" spans="1:4" ht="38.25">
      <c r="A111" s="54" t="s">
        <v>286</v>
      </c>
      <c r="B111" s="38" t="s">
        <v>179</v>
      </c>
      <c r="C111" s="39" t="s">
        <v>167</v>
      </c>
      <c r="D111" s="100">
        <f>D122+D112+D141</f>
        <v>389870.19999999995</v>
      </c>
    </row>
    <row r="112" spans="1:4" ht="25.5">
      <c r="A112" s="39" t="s">
        <v>236</v>
      </c>
      <c r="B112" s="38" t="s">
        <v>179</v>
      </c>
      <c r="C112" s="39" t="s">
        <v>168</v>
      </c>
      <c r="D112" s="61">
        <f>D113</f>
        <v>39719.1</v>
      </c>
    </row>
    <row r="113" spans="1:4" ht="12.75">
      <c r="A113" s="48" t="s">
        <v>260</v>
      </c>
      <c r="B113" s="41" t="s">
        <v>179</v>
      </c>
      <c r="C113" s="40" t="s">
        <v>306</v>
      </c>
      <c r="D113" s="62">
        <f>D117+D120+D119+D118+D121</f>
        <v>39719.1</v>
      </c>
    </row>
    <row r="114" spans="1:4" ht="25.5" hidden="1">
      <c r="A114" s="57" t="s">
        <v>30</v>
      </c>
      <c r="B114" s="41"/>
      <c r="C114" s="40"/>
      <c r="D114" s="62"/>
    </row>
    <row r="115" spans="1:4" ht="38.25" hidden="1">
      <c r="A115" s="47" t="s">
        <v>31</v>
      </c>
      <c r="B115" s="45" t="s">
        <v>244</v>
      </c>
      <c r="C115" s="44" t="s">
        <v>42</v>
      </c>
      <c r="D115" s="64"/>
    </row>
    <row r="116" spans="1:4" ht="25.5">
      <c r="A116" s="57" t="s">
        <v>342</v>
      </c>
      <c r="B116" s="58"/>
      <c r="C116" s="44"/>
      <c r="D116" s="69"/>
    </row>
    <row r="117" spans="1:4" ht="51">
      <c r="A117" s="47" t="s">
        <v>16</v>
      </c>
      <c r="B117" s="45">
        <v>904</v>
      </c>
      <c r="C117" s="44" t="s">
        <v>247</v>
      </c>
      <c r="D117" s="64">
        <v>948</v>
      </c>
    </row>
    <row r="118" spans="1:4" ht="89.25">
      <c r="A118" s="47" t="s">
        <v>407</v>
      </c>
      <c r="B118" s="45" t="s">
        <v>245</v>
      </c>
      <c r="C118" s="44" t="s">
        <v>251</v>
      </c>
      <c r="D118" s="64">
        <v>120.4</v>
      </c>
    </row>
    <row r="119" spans="1:4" ht="51" hidden="1">
      <c r="A119" s="55" t="s">
        <v>77</v>
      </c>
      <c r="B119" s="56" t="s">
        <v>245</v>
      </c>
      <c r="C119" s="44" t="s">
        <v>17</v>
      </c>
      <c r="D119" s="64">
        <v>0</v>
      </c>
    </row>
    <row r="120" spans="1:4" ht="63.75">
      <c r="A120" s="47" t="s">
        <v>18</v>
      </c>
      <c r="B120" s="45" t="s">
        <v>244</v>
      </c>
      <c r="C120" s="44" t="s">
        <v>307</v>
      </c>
      <c r="D120" s="64">
        <v>37650.7</v>
      </c>
    </row>
    <row r="121" spans="1:4" ht="12.75">
      <c r="A121" s="47" t="s">
        <v>425</v>
      </c>
      <c r="B121" s="45" t="s">
        <v>317</v>
      </c>
      <c r="C121" s="44" t="s">
        <v>424</v>
      </c>
      <c r="D121" s="64">
        <v>1000</v>
      </c>
    </row>
    <row r="122" spans="1:4" ht="25.5">
      <c r="A122" s="54" t="s">
        <v>309</v>
      </c>
      <c r="B122" s="38" t="s">
        <v>179</v>
      </c>
      <c r="C122" s="39" t="s">
        <v>308</v>
      </c>
      <c r="D122" s="68">
        <f>D123</f>
        <v>349131</v>
      </c>
    </row>
    <row r="123" spans="1:4" ht="12.75">
      <c r="A123" s="57" t="s">
        <v>343</v>
      </c>
      <c r="B123" s="58"/>
      <c r="C123" s="40"/>
      <c r="D123" s="70">
        <f>D124+D126</f>
        <v>349131</v>
      </c>
    </row>
    <row r="124" spans="1:4" ht="12.75" hidden="1">
      <c r="A124" s="40" t="s">
        <v>21</v>
      </c>
      <c r="B124" s="41"/>
      <c r="C124" s="40"/>
      <c r="D124" s="62">
        <f>SUM(D125:D125)</f>
        <v>0</v>
      </c>
    </row>
    <row r="125" spans="1:4" ht="25.5" hidden="1">
      <c r="A125" s="44" t="s">
        <v>22</v>
      </c>
      <c r="B125" s="45" t="s">
        <v>245</v>
      </c>
      <c r="C125" s="44" t="s">
        <v>310</v>
      </c>
      <c r="D125" s="64">
        <v>0</v>
      </c>
    </row>
    <row r="126" spans="1:4" ht="12.75">
      <c r="A126" s="40" t="s">
        <v>15</v>
      </c>
      <c r="B126" s="41"/>
      <c r="C126" s="40"/>
      <c r="D126" s="62">
        <f>D138+D127</f>
        <v>349131</v>
      </c>
    </row>
    <row r="127" spans="1:4" ht="25.5">
      <c r="A127" s="40" t="s">
        <v>97</v>
      </c>
      <c r="B127" s="41"/>
      <c r="C127" s="40"/>
      <c r="D127" s="62">
        <f>D128+D129</f>
        <v>30068.7</v>
      </c>
    </row>
    <row r="128" spans="1:4" ht="38.25">
      <c r="A128" s="44" t="s">
        <v>136</v>
      </c>
      <c r="B128" s="45" t="s">
        <v>244</v>
      </c>
      <c r="C128" s="44" t="s">
        <v>248</v>
      </c>
      <c r="D128" s="64">
        <v>22072.5</v>
      </c>
    </row>
    <row r="129" spans="1:4" ht="25.5">
      <c r="A129" s="40" t="s">
        <v>138</v>
      </c>
      <c r="B129" s="41" t="s">
        <v>179</v>
      </c>
      <c r="C129" s="40" t="s">
        <v>137</v>
      </c>
      <c r="D129" s="62">
        <f>SUM(D130:D137)</f>
        <v>7996.2</v>
      </c>
    </row>
    <row r="130" spans="1:4" ht="38.25">
      <c r="A130" s="44" t="s">
        <v>23</v>
      </c>
      <c r="B130" s="45" t="s">
        <v>244</v>
      </c>
      <c r="C130" s="44" t="s">
        <v>311</v>
      </c>
      <c r="D130" s="64">
        <v>2669</v>
      </c>
    </row>
    <row r="131" spans="1:4" ht="12.75">
      <c r="A131" s="44" t="s">
        <v>344</v>
      </c>
      <c r="B131" s="45" t="s">
        <v>244</v>
      </c>
      <c r="C131" s="44" t="s">
        <v>312</v>
      </c>
      <c r="D131" s="64">
        <v>832.1</v>
      </c>
    </row>
    <row r="132" spans="1:4" ht="12.75">
      <c r="A132" s="44" t="s">
        <v>385</v>
      </c>
      <c r="B132" s="45" t="s">
        <v>244</v>
      </c>
      <c r="C132" s="44" t="s">
        <v>373</v>
      </c>
      <c r="D132" s="64">
        <v>285.8</v>
      </c>
    </row>
    <row r="133" spans="1:4" ht="25.5">
      <c r="A133" s="44" t="s">
        <v>24</v>
      </c>
      <c r="B133" s="45" t="s">
        <v>245</v>
      </c>
      <c r="C133" s="44" t="s">
        <v>313</v>
      </c>
      <c r="D133" s="64">
        <v>1217.9</v>
      </c>
    </row>
    <row r="134" spans="1:4" ht="25.5">
      <c r="A134" s="44" t="s">
        <v>340</v>
      </c>
      <c r="B134" s="45" t="s">
        <v>244</v>
      </c>
      <c r="C134" s="44" t="s">
        <v>314</v>
      </c>
      <c r="D134" s="64">
        <v>482</v>
      </c>
    </row>
    <row r="135" spans="1:4" ht="38.25">
      <c r="A135" s="44" t="s">
        <v>25</v>
      </c>
      <c r="B135" s="45" t="s">
        <v>244</v>
      </c>
      <c r="C135" s="44" t="s">
        <v>315</v>
      </c>
      <c r="D135" s="64">
        <v>1676.5</v>
      </c>
    </row>
    <row r="136" spans="1:4" ht="66.75" customHeight="1">
      <c r="A136" s="44" t="s">
        <v>388</v>
      </c>
      <c r="B136" s="45" t="s">
        <v>244</v>
      </c>
      <c r="C136" s="44" t="s">
        <v>386</v>
      </c>
      <c r="D136" s="64">
        <v>0.7</v>
      </c>
    </row>
    <row r="137" spans="1:4" ht="25.5">
      <c r="A137" s="44" t="s">
        <v>341</v>
      </c>
      <c r="B137" s="45" t="s">
        <v>244</v>
      </c>
      <c r="C137" s="44" t="s">
        <v>316</v>
      </c>
      <c r="D137" s="64">
        <v>832.2</v>
      </c>
    </row>
    <row r="138" spans="1:4" ht="12.75">
      <c r="A138" s="60" t="s">
        <v>261</v>
      </c>
      <c r="B138" s="41" t="s">
        <v>179</v>
      </c>
      <c r="C138" s="40" t="s">
        <v>135</v>
      </c>
      <c r="D138" s="62">
        <f>D139+D140</f>
        <v>319062.3</v>
      </c>
    </row>
    <row r="139" spans="1:4" ht="109.5" customHeight="1">
      <c r="A139" s="47" t="s">
        <v>389</v>
      </c>
      <c r="B139" s="45" t="s">
        <v>245</v>
      </c>
      <c r="C139" s="44" t="s">
        <v>243</v>
      </c>
      <c r="D139" s="64">
        <v>200770.3</v>
      </c>
    </row>
    <row r="140" spans="1:4" ht="63.75">
      <c r="A140" s="47" t="s">
        <v>390</v>
      </c>
      <c r="B140" s="45" t="s">
        <v>245</v>
      </c>
      <c r="C140" s="44" t="s">
        <v>162</v>
      </c>
      <c r="D140" s="64">
        <v>118292</v>
      </c>
    </row>
    <row r="141" spans="1:4" ht="12.75">
      <c r="A141" s="54" t="s">
        <v>252</v>
      </c>
      <c r="B141" s="38" t="s">
        <v>179</v>
      </c>
      <c r="C141" s="39" t="s">
        <v>287</v>
      </c>
      <c r="D141" s="68">
        <f>D142+D147+D152</f>
        <v>1020.1</v>
      </c>
    </row>
    <row r="142" spans="1:4" ht="51" hidden="1">
      <c r="A142" s="40" t="s">
        <v>255</v>
      </c>
      <c r="B142" s="41" t="s">
        <v>244</v>
      </c>
      <c r="C142" s="40" t="s">
        <v>288</v>
      </c>
      <c r="D142" s="62">
        <f>D143</f>
        <v>0</v>
      </c>
    </row>
    <row r="143" spans="1:4" ht="63.75" hidden="1">
      <c r="A143" s="40" t="s">
        <v>256</v>
      </c>
      <c r="B143" s="41" t="s">
        <v>244</v>
      </c>
      <c r="C143" s="40" t="s">
        <v>289</v>
      </c>
      <c r="D143" s="62">
        <f>D144+D145+D146</f>
        <v>0</v>
      </c>
    </row>
    <row r="144" spans="1:4" ht="76.5" hidden="1">
      <c r="A144" s="44" t="s">
        <v>44</v>
      </c>
      <c r="B144" s="45" t="s">
        <v>244</v>
      </c>
      <c r="C144" s="44" t="s">
        <v>290</v>
      </c>
      <c r="D144" s="64">
        <v>0</v>
      </c>
    </row>
    <row r="145" spans="1:4" ht="242.25" hidden="1">
      <c r="A145" s="44" t="s">
        <v>32</v>
      </c>
      <c r="B145" s="45" t="s">
        <v>244</v>
      </c>
      <c r="C145" s="44" t="s">
        <v>123</v>
      </c>
      <c r="D145" s="64">
        <v>0</v>
      </c>
    </row>
    <row r="146" spans="1:4" ht="63.75" hidden="1">
      <c r="A146" s="44" t="s">
        <v>78</v>
      </c>
      <c r="B146" s="45" t="s">
        <v>79</v>
      </c>
      <c r="C146" s="44" t="s">
        <v>80</v>
      </c>
      <c r="D146" s="64">
        <v>0</v>
      </c>
    </row>
    <row r="147" spans="1:4" ht="51">
      <c r="A147" s="40" t="s">
        <v>276</v>
      </c>
      <c r="B147" s="41" t="s">
        <v>179</v>
      </c>
      <c r="C147" s="40" t="s">
        <v>275</v>
      </c>
      <c r="D147" s="62">
        <f>D149+D151</f>
        <v>19.2</v>
      </c>
    </row>
    <row r="148" spans="1:4" ht="12.75">
      <c r="A148" s="40" t="s">
        <v>21</v>
      </c>
      <c r="B148" s="41"/>
      <c r="C148" s="40"/>
      <c r="D148" s="62">
        <f>D149</f>
        <v>9.6</v>
      </c>
    </row>
    <row r="149" spans="1:4" ht="38.25">
      <c r="A149" s="44" t="s">
        <v>147</v>
      </c>
      <c r="B149" s="45" t="s">
        <v>317</v>
      </c>
      <c r="C149" s="44" t="s">
        <v>96</v>
      </c>
      <c r="D149" s="64">
        <v>9.6</v>
      </c>
    </row>
    <row r="150" spans="1:4" ht="12.75">
      <c r="A150" s="40" t="s">
        <v>15</v>
      </c>
      <c r="B150" s="45"/>
      <c r="C150" s="44"/>
      <c r="D150" s="62">
        <f>D151</f>
        <v>9.6</v>
      </c>
    </row>
    <row r="151" spans="1:4" ht="38.25">
      <c r="A151" s="44" t="s">
        <v>147</v>
      </c>
      <c r="B151" s="45" t="s">
        <v>317</v>
      </c>
      <c r="C151" s="44" t="s">
        <v>106</v>
      </c>
      <c r="D151" s="64">
        <v>9.6</v>
      </c>
    </row>
    <row r="152" spans="1:4" ht="12.75">
      <c r="A152" s="40" t="s">
        <v>346</v>
      </c>
      <c r="B152" s="41" t="s">
        <v>179</v>
      </c>
      <c r="C152" s="27" t="s">
        <v>345</v>
      </c>
      <c r="D152" s="62">
        <f>D153</f>
        <v>1000.9</v>
      </c>
    </row>
    <row r="153" spans="1:4" ht="191.25">
      <c r="A153" s="44" t="s">
        <v>218</v>
      </c>
      <c r="B153" s="45" t="s">
        <v>244</v>
      </c>
      <c r="C153" s="59" t="s">
        <v>163</v>
      </c>
      <c r="D153" s="64">
        <v>1000.9</v>
      </c>
    </row>
    <row r="154" spans="1:4" ht="25.5" hidden="1">
      <c r="A154" s="39" t="s">
        <v>33</v>
      </c>
      <c r="B154" s="38" t="s">
        <v>179</v>
      </c>
      <c r="C154" s="39" t="s">
        <v>34</v>
      </c>
      <c r="D154" s="68">
        <f>D155</f>
        <v>0</v>
      </c>
    </row>
    <row r="155" spans="1:4" ht="25.5" hidden="1">
      <c r="A155" s="40" t="s">
        <v>35</v>
      </c>
      <c r="B155" s="41" t="s">
        <v>179</v>
      </c>
      <c r="C155" s="40" t="s">
        <v>36</v>
      </c>
      <c r="D155" s="62">
        <f>D156+D162+D159</f>
        <v>0</v>
      </c>
    </row>
    <row r="156" spans="1:4" ht="25.5" hidden="1">
      <c r="A156" s="40" t="s">
        <v>37</v>
      </c>
      <c r="B156" s="41" t="s">
        <v>179</v>
      </c>
      <c r="C156" s="40" t="s">
        <v>45</v>
      </c>
      <c r="D156" s="62">
        <f>D157+D158</f>
        <v>0</v>
      </c>
    </row>
    <row r="157" spans="1:4" ht="25.5" hidden="1">
      <c r="A157" s="44" t="s">
        <v>8</v>
      </c>
      <c r="B157" s="45" t="s">
        <v>317</v>
      </c>
      <c r="C157" s="44" t="s">
        <v>45</v>
      </c>
      <c r="D157" s="64">
        <v>0</v>
      </c>
    </row>
    <row r="158" spans="1:4" ht="25.5" hidden="1">
      <c r="A158" s="44" t="s">
        <v>9</v>
      </c>
      <c r="B158" s="45" t="s">
        <v>245</v>
      </c>
      <c r="C158" s="44" t="s">
        <v>45</v>
      </c>
      <c r="D158" s="64">
        <v>0</v>
      </c>
    </row>
    <row r="159" spans="1:4" ht="38.25" hidden="1">
      <c r="A159" s="40" t="s">
        <v>237</v>
      </c>
      <c r="B159" s="41" t="s">
        <v>179</v>
      </c>
      <c r="C159" s="40" t="s">
        <v>47</v>
      </c>
      <c r="D159" s="62">
        <f>D161+D160</f>
        <v>0</v>
      </c>
    </row>
    <row r="160" spans="1:4" ht="25.5" hidden="1">
      <c r="A160" s="44" t="s">
        <v>8</v>
      </c>
      <c r="B160" s="45" t="s">
        <v>317</v>
      </c>
      <c r="C160" s="44" t="s">
        <v>47</v>
      </c>
      <c r="D160" s="64">
        <v>0</v>
      </c>
    </row>
    <row r="161" spans="1:4" ht="25.5" hidden="1">
      <c r="A161" s="44" t="s">
        <v>9</v>
      </c>
      <c r="B161" s="45" t="s">
        <v>245</v>
      </c>
      <c r="C161" s="44" t="s">
        <v>47</v>
      </c>
      <c r="D161" s="64">
        <v>0</v>
      </c>
    </row>
    <row r="162" spans="1:4" ht="25.5" hidden="1">
      <c r="A162" s="40" t="s">
        <v>86</v>
      </c>
      <c r="B162" s="41" t="s">
        <v>179</v>
      </c>
      <c r="C162" s="40" t="s">
        <v>49</v>
      </c>
      <c r="D162" s="64">
        <v>0</v>
      </c>
    </row>
    <row r="163" spans="1:4" ht="25.5" hidden="1">
      <c r="A163" s="44" t="s">
        <v>8</v>
      </c>
      <c r="B163" s="45" t="s">
        <v>317</v>
      </c>
      <c r="C163" s="44" t="s">
        <v>49</v>
      </c>
      <c r="D163" s="64">
        <v>0</v>
      </c>
    </row>
    <row r="164" spans="1:4" ht="12.75" hidden="1">
      <c r="A164" s="39" t="s">
        <v>280</v>
      </c>
      <c r="B164" s="38" t="s">
        <v>179</v>
      </c>
      <c r="C164" s="39" t="s">
        <v>278</v>
      </c>
      <c r="D164" s="68">
        <f>D165</f>
        <v>0</v>
      </c>
    </row>
    <row r="165" spans="1:4" ht="25.5" hidden="1">
      <c r="A165" s="40" t="s">
        <v>281</v>
      </c>
      <c r="B165" s="41" t="s">
        <v>179</v>
      </c>
      <c r="C165" s="40" t="s">
        <v>279</v>
      </c>
      <c r="D165" s="62">
        <f>D166</f>
        <v>0</v>
      </c>
    </row>
    <row r="166" spans="1:4" ht="25.5" hidden="1">
      <c r="A166" s="40" t="s">
        <v>281</v>
      </c>
      <c r="B166" s="41" t="s">
        <v>179</v>
      </c>
      <c r="C166" s="40" t="s">
        <v>81</v>
      </c>
      <c r="D166" s="62">
        <f>SUM(D167:D167)</f>
        <v>0</v>
      </c>
    </row>
    <row r="167" spans="1:4" ht="25.5" hidden="1">
      <c r="A167" s="44" t="s">
        <v>8</v>
      </c>
      <c r="B167" s="45" t="s">
        <v>317</v>
      </c>
      <c r="C167" s="44" t="s">
        <v>81</v>
      </c>
      <c r="D167" s="64">
        <v>0</v>
      </c>
    </row>
    <row r="168" spans="1:4" ht="38.25">
      <c r="A168" s="39" t="s">
        <v>93</v>
      </c>
      <c r="B168" s="38" t="s">
        <v>179</v>
      </c>
      <c r="C168" s="39" t="s">
        <v>94</v>
      </c>
      <c r="D168" s="61">
        <f>D169</f>
        <v>-1515.8</v>
      </c>
    </row>
    <row r="169" spans="1:4" ht="38.25">
      <c r="A169" s="40" t="s">
        <v>258</v>
      </c>
      <c r="B169" s="41" t="s">
        <v>179</v>
      </c>
      <c r="C169" s="40" t="s">
        <v>95</v>
      </c>
      <c r="D169" s="66">
        <f>SUM(D170:D172)</f>
        <v>-1515.8</v>
      </c>
    </row>
    <row r="170" spans="1:4" ht="25.5">
      <c r="A170" s="47" t="s">
        <v>9</v>
      </c>
      <c r="B170" s="45">
        <v>903</v>
      </c>
      <c r="C170" s="44" t="s">
        <v>95</v>
      </c>
      <c r="D170" s="71">
        <v>-0.7</v>
      </c>
    </row>
    <row r="171" spans="1:4" ht="25.5">
      <c r="A171" s="44" t="s">
        <v>38</v>
      </c>
      <c r="B171" s="45" t="s">
        <v>244</v>
      </c>
      <c r="C171" s="44" t="s">
        <v>95</v>
      </c>
      <c r="D171" s="71">
        <v>-1498</v>
      </c>
    </row>
    <row r="172" spans="1:4" ht="25.5">
      <c r="A172" s="44" t="s">
        <v>85</v>
      </c>
      <c r="B172" s="45" t="s">
        <v>79</v>
      </c>
      <c r="C172" s="44" t="s">
        <v>95</v>
      </c>
      <c r="D172" s="71">
        <v>-17.1</v>
      </c>
    </row>
    <row r="173" spans="1:4" ht="12.75">
      <c r="A173" s="54" t="s">
        <v>169</v>
      </c>
      <c r="B173" s="38"/>
      <c r="C173" s="39"/>
      <c r="D173" s="68">
        <f>D11+D110</f>
        <v>906606.2</v>
      </c>
    </row>
  </sheetData>
  <sheetProtection/>
  <mergeCells count="7">
    <mergeCell ref="B9:B10"/>
    <mergeCell ref="D8:D10"/>
    <mergeCell ref="A5:C5"/>
    <mergeCell ref="A6:C6"/>
    <mergeCell ref="B8:C8"/>
    <mergeCell ref="A8:A10"/>
    <mergeCell ref="C9:C10"/>
  </mergeCells>
  <printOptions horizontalCentered="1"/>
  <pageMargins left="0.7874015748031497" right="0.3937007874015748" top="0.3937007874015748" bottom="0.5511811023622047" header="0.5118110236220472" footer="0.31496062992125984"/>
  <pageSetup fitToHeight="4" fitToWidth="1" horizontalDpi="600" verticalDpi="600" orientation="portrait" paperSize="9" scale="7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2"/>
  <sheetViews>
    <sheetView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5" sqref="D5"/>
    </sheetView>
  </sheetViews>
  <sheetFormatPr defaultColWidth="9.140625" defaultRowHeight="12.75"/>
  <cols>
    <col min="1" max="1" width="53.00390625" style="3" customWidth="1"/>
    <col min="2" max="2" width="7.28125" style="15" bestFit="1" customWidth="1"/>
    <col min="3" max="3" width="21.7109375" style="16" customWidth="1"/>
    <col min="4" max="5" width="15.57421875" style="3" bestFit="1" customWidth="1"/>
    <col min="6" max="16384" width="9.140625" style="3" customWidth="1"/>
  </cols>
  <sheetData>
    <row r="1" spans="1:5" ht="12.75">
      <c r="A1" s="1"/>
      <c r="B1" s="37"/>
      <c r="C1" s="23"/>
      <c r="E1" s="24" t="s">
        <v>115</v>
      </c>
    </row>
    <row r="2" spans="1:5" ht="12.75">
      <c r="A2" s="1"/>
      <c r="B2" s="37"/>
      <c r="C2" s="23"/>
      <c r="E2" s="24" t="s">
        <v>292</v>
      </c>
    </row>
    <row r="3" spans="1:5" ht="12.75">
      <c r="A3" s="1"/>
      <c r="B3" s="37"/>
      <c r="C3" s="2"/>
      <c r="E3" s="2" t="s">
        <v>431</v>
      </c>
    </row>
    <row r="4" spans="1:3" ht="12.75">
      <c r="A4" s="1"/>
      <c r="B4" s="37"/>
      <c r="C4" s="2"/>
    </row>
    <row r="5" spans="1:3" ht="12.75">
      <c r="A5" s="124" t="s">
        <v>100</v>
      </c>
      <c r="B5" s="124"/>
      <c r="C5" s="124"/>
    </row>
    <row r="6" spans="1:3" ht="12.75">
      <c r="A6" s="124" t="s">
        <v>376</v>
      </c>
      <c r="B6" s="124"/>
      <c r="C6" s="124"/>
    </row>
    <row r="7" spans="1:5" ht="12.75">
      <c r="A7" s="11"/>
      <c r="B7" s="11"/>
      <c r="C7" s="11"/>
      <c r="E7" s="22" t="s">
        <v>176</v>
      </c>
    </row>
    <row r="8" spans="1:5" ht="12.75" customHeight="1">
      <c r="A8" s="126" t="s">
        <v>101</v>
      </c>
      <c r="B8" s="125" t="s">
        <v>102</v>
      </c>
      <c r="C8" s="125"/>
      <c r="D8" s="123" t="s">
        <v>300</v>
      </c>
      <c r="E8" s="123" t="s">
        <v>374</v>
      </c>
    </row>
    <row r="9" spans="1:5" ht="12.75">
      <c r="A9" s="126"/>
      <c r="B9" s="121" t="s">
        <v>293</v>
      </c>
      <c r="C9" s="127" t="s">
        <v>356</v>
      </c>
      <c r="D9" s="123"/>
      <c r="E9" s="123"/>
    </row>
    <row r="10" spans="1:5" ht="12.75">
      <c r="A10" s="126"/>
      <c r="B10" s="122"/>
      <c r="C10" s="128"/>
      <c r="D10" s="123"/>
      <c r="E10" s="123"/>
    </row>
    <row r="11" spans="1:5" ht="12.75">
      <c r="A11" s="39" t="s">
        <v>103</v>
      </c>
      <c r="B11" s="38" t="s">
        <v>179</v>
      </c>
      <c r="C11" s="39" t="s">
        <v>170</v>
      </c>
      <c r="D11" s="68">
        <f>D12+D18+D32+D40+D52+D59+D76+D105+D70+D39</f>
        <v>535696.9</v>
      </c>
      <c r="E11" s="68">
        <f>E12+E18+E32+E40+E52+E59+E76+E105+E70+E39</f>
        <v>555922.2</v>
      </c>
    </row>
    <row r="12" spans="1:5" s="13" customFormat="1" ht="12.75">
      <c r="A12" s="40" t="s">
        <v>118</v>
      </c>
      <c r="B12" s="41">
        <v>182</v>
      </c>
      <c r="C12" s="40" t="s">
        <v>119</v>
      </c>
      <c r="D12" s="62">
        <f>D13</f>
        <v>475314</v>
      </c>
      <c r="E12" s="62">
        <f>E13</f>
        <v>495752.5</v>
      </c>
    </row>
    <row r="13" spans="1:5" s="13" customFormat="1" ht="12.75">
      <c r="A13" s="42" t="s">
        <v>120</v>
      </c>
      <c r="B13" s="43">
        <v>182</v>
      </c>
      <c r="C13" s="40" t="s">
        <v>121</v>
      </c>
      <c r="D13" s="62">
        <f>SUM(D14:D17)</f>
        <v>475314</v>
      </c>
      <c r="E13" s="62">
        <f>SUM(E14:E17)</f>
        <v>495752.5</v>
      </c>
    </row>
    <row r="14" spans="1:5" s="12" customFormat="1" ht="65.25">
      <c r="A14" s="44" t="s">
        <v>348</v>
      </c>
      <c r="B14" s="45">
        <v>182</v>
      </c>
      <c r="C14" s="44" t="s">
        <v>122</v>
      </c>
      <c r="D14" s="64">
        <v>472523.5</v>
      </c>
      <c r="E14" s="64">
        <v>492842</v>
      </c>
    </row>
    <row r="15" spans="1:5" s="12" customFormat="1" ht="102">
      <c r="A15" s="44" t="s">
        <v>254</v>
      </c>
      <c r="B15" s="45">
        <v>182</v>
      </c>
      <c r="C15" s="44" t="s">
        <v>124</v>
      </c>
      <c r="D15" s="64">
        <v>756.3</v>
      </c>
      <c r="E15" s="64">
        <v>788.8</v>
      </c>
    </row>
    <row r="16" spans="1:5" s="12" customFormat="1" ht="38.25">
      <c r="A16" s="44" t="s">
        <v>27</v>
      </c>
      <c r="B16" s="45" t="s">
        <v>130</v>
      </c>
      <c r="C16" s="44" t="s">
        <v>125</v>
      </c>
      <c r="D16" s="64">
        <v>1200.3</v>
      </c>
      <c r="E16" s="64">
        <v>1251.9</v>
      </c>
    </row>
    <row r="17" spans="1:5" s="12" customFormat="1" ht="78">
      <c r="A17" s="44" t="s">
        <v>349</v>
      </c>
      <c r="B17" s="45">
        <v>182</v>
      </c>
      <c r="C17" s="44" t="s">
        <v>253</v>
      </c>
      <c r="D17" s="64">
        <v>833.9</v>
      </c>
      <c r="E17" s="64">
        <v>869.8</v>
      </c>
    </row>
    <row r="18" spans="1:5" s="12" customFormat="1" ht="12.75">
      <c r="A18" s="40" t="s">
        <v>126</v>
      </c>
      <c r="B18" s="41">
        <v>182</v>
      </c>
      <c r="C18" s="40" t="s">
        <v>127</v>
      </c>
      <c r="D18" s="63">
        <f>D19+D25+D28+D30</f>
        <v>18078.499999999996</v>
      </c>
      <c r="E18" s="63">
        <f>E19+E25+E28+E30</f>
        <v>18855.800000000003</v>
      </c>
    </row>
    <row r="19" spans="1:5" s="12" customFormat="1" ht="25.5" hidden="1">
      <c r="A19" s="40" t="s">
        <v>107</v>
      </c>
      <c r="B19" s="41">
        <v>182</v>
      </c>
      <c r="C19" s="40" t="s">
        <v>188</v>
      </c>
      <c r="D19" s="62">
        <f>SUM(D20:D24)</f>
        <v>0</v>
      </c>
      <c r="E19" s="62">
        <f>SUM(E20:E24)</f>
        <v>0</v>
      </c>
    </row>
    <row r="20" spans="1:5" s="12" customFormat="1" ht="25.5" hidden="1">
      <c r="A20" s="44" t="s">
        <v>108</v>
      </c>
      <c r="B20" s="45">
        <v>182</v>
      </c>
      <c r="C20" s="44" t="s">
        <v>357</v>
      </c>
      <c r="D20" s="64">
        <v>0</v>
      </c>
      <c r="E20" s="64">
        <v>0</v>
      </c>
    </row>
    <row r="21" spans="1:5" s="12" customFormat="1" ht="38.25" hidden="1">
      <c r="A21" s="44" t="s">
        <v>28</v>
      </c>
      <c r="B21" s="45" t="s">
        <v>130</v>
      </c>
      <c r="C21" s="98" t="s">
        <v>298</v>
      </c>
      <c r="D21" s="64">
        <v>0</v>
      </c>
      <c r="E21" s="64">
        <v>0</v>
      </c>
    </row>
    <row r="22" spans="1:5" s="12" customFormat="1" ht="38.25" hidden="1">
      <c r="A22" s="44" t="s">
        <v>109</v>
      </c>
      <c r="B22" s="45">
        <v>182</v>
      </c>
      <c r="C22" s="44" t="s">
        <v>358</v>
      </c>
      <c r="D22" s="64">
        <v>0</v>
      </c>
      <c r="E22" s="64">
        <v>0</v>
      </c>
    </row>
    <row r="23" spans="1:5" s="13" customFormat="1" ht="51" hidden="1">
      <c r="A23" s="44" t="s">
        <v>359</v>
      </c>
      <c r="B23" s="45" t="s">
        <v>130</v>
      </c>
      <c r="C23" s="44" t="s">
        <v>360</v>
      </c>
      <c r="D23" s="64">
        <v>0</v>
      </c>
      <c r="E23" s="64">
        <v>0</v>
      </c>
    </row>
    <row r="24" spans="1:5" s="13" customFormat="1" ht="25.5" hidden="1">
      <c r="A24" s="44" t="s">
        <v>361</v>
      </c>
      <c r="B24" s="45" t="s">
        <v>130</v>
      </c>
      <c r="C24" s="44" t="s">
        <v>362</v>
      </c>
      <c r="D24" s="64">
        <v>0</v>
      </c>
      <c r="E24" s="64">
        <v>0</v>
      </c>
    </row>
    <row r="25" spans="1:5" s="12" customFormat="1" ht="25.5">
      <c r="A25" s="40" t="s">
        <v>128</v>
      </c>
      <c r="B25" s="41" t="s">
        <v>130</v>
      </c>
      <c r="C25" s="40" t="s">
        <v>180</v>
      </c>
      <c r="D25" s="62">
        <f>SUM(D26:D27)</f>
        <v>18016.3</v>
      </c>
      <c r="E25" s="62">
        <f>SUM(E26:E27)</f>
        <v>18791</v>
      </c>
    </row>
    <row r="26" spans="1:5" s="12" customFormat="1" ht="25.5">
      <c r="A26" s="44" t="s">
        <v>128</v>
      </c>
      <c r="B26" s="45">
        <v>182</v>
      </c>
      <c r="C26" s="44" t="s">
        <v>363</v>
      </c>
      <c r="D26" s="64">
        <v>18016.3</v>
      </c>
      <c r="E26" s="64">
        <v>18791</v>
      </c>
    </row>
    <row r="27" spans="1:5" s="13" customFormat="1" ht="38.25" hidden="1">
      <c r="A27" s="44" t="s">
        <v>364</v>
      </c>
      <c r="B27" s="45" t="s">
        <v>130</v>
      </c>
      <c r="C27" s="44" t="s">
        <v>365</v>
      </c>
      <c r="D27" s="64">
        <v>0</v>
      </c>
      <c r="E27" s="64">
        <v>0</v>
      </c>
    </row>
    <row r="28" spans="1:5" s="13" customFormat="1" ht="12.75">
      <c r="A28" s="40" t="s">
        <v>302</v>
      </c>
      <c r="B28" s="41" t="s">
        <v>130</v>
      </c>
      <c r="C28" s="40" t="s">
        <v>303</v>
      </c>
      <c r="D28" s="62">
        <f>SUM(D29)</f>
        <v>31.1</v>
      </c>
      <c r="E28" s="62">
        <f>SUM(E29)</f>
        <v>32.4</v>
      </c>
    </row>
    <row r="29" spans="1:5" s="12" customFormat="1" ht="12.75">
      <c r="A29" s="44" t="s">
        <v>302</v>
      </c>
      <c r="B29" s="45">
        <v>182</v>
      </c>
      <c r="C29" s="44" t="s">
        <v>366</v>
      </c>
      <c r="D29" s="64">
        <v>31.1</v>
      </c>
      <c r="E29" s="64">
        <v>32.4</v>
      </c>
    </row>
    <row r="30" spans="1:5" s="12" customFormat="1" ht="25.5">
      <c r="A30" s="96" t="s">
        <v>50</v>
      </c>
      <c r="B30" s="41" t="s">
        <v>130</v>
      </c>
      <c r="C30" s="97" t="s">
        <v>51</v>
      </c>
      <c r="D30" s="62">
        <f>D31</f>
        <v>31.1</v>
      </c>
      <c r="E30" s="62">
        <f>E31</f>
        <v>32.4</v>
      </c>
    </row>
    <row r="31" spans="1:5" s="12" customFormat="1" ht="38.25">
      <c r="A31" s="44" t="s">
        <v>52</v>
      </c>
      <c r="B31" s="45" t="s">
        <v>130</v>
      </c>
      <c r="C31" s="44" t="s">
        <v>53</v>
      </c>
      <c r="D31" s="64">
        <v>31.1</v>
      </c>
      <c r="E31" s="64">
        <v>32.4</v>
      </c>
    </row>
    <row r="32" spans="1:5" s="12" customFormat="1" ht="12.75">
      <c r="A32" s="40" t="s">
        <v>110</v>
      </c>
      <c r="B32" s="41" t="s">
        <v>179</v>
      </c>
      <c r="C32" s="40" t="s">
        <v>129</v>
      </c>
      <c r="D32" s="62">
        <f>D33+D35</f>
        <v>4478</v>
      </c>
      <c r="E32" s="62">
        <f>E33+E35</f>
        <v>3778</v>
      </c>
    </row>
    <row r="33" spans="1:5" s="12" customFormat="1" ht="25.5">
      <c r="A33" s="40" t="s">
        <v>54</v>
      </c>
      <c r="B33" s="41" t="s">
        <v>130</v>
      </c>
      <c r="C33" s="40" t="s">
        <v>55</v>
      </c>
      <c r="D33" s="62">
        <f>D34</f>
        <v>2900</v>
      </c>
      <c r="E33" s="62">
        <f>E34</f>
        <v>3000</v>
      </c>
    </row>
    <row r="34" spans="1:5" s="12" customFormat="1" ht="38.25">
      <c r="A34" s="44" t="s">
        <v>111</v>
      </c>
      <c r="B34" s="45">
        <v>182</v>
      </c>
      <c r="C34" s="44" t="s">
        <v>148</v>
      </c>
      <c r="D34" s="64">
        <v>2900</v>
      </c>
      <c r="E34" s="64">
        <v>3000</v>
      </c>
    </row>
    <row r="35" spans="1:5" s="12" customFormat="1" ht="25.5">
      <c r="A35" s="40" t="s">
        <v>56</v>
      </c>
      <c r="B35" s="41" t="s">
        <v>244</v>
      </c>
      <c r="C35" s="40" t="s">
        <v>57</v>
      </c>
      <c r="D35" s="62">
        <f>D36+D38</f>
        <v>1578</v>
      </c>
      <c r="E35" s="62">
        <f>E36+E38</f>
        <v>778</v>
      </c>
    </row>
    <row r="36" spans="1:5" s="12" customFormat="1" ht="51">
      <c r="A36" s="40" t="s">
        <v>58</v>
      </c>
      <c r="B36" s="41" t="s">
        <v>244</v>
      </c>
      <c r="C36" s="40" t="s">
        <v>59</v>
      </c>
      <c r="D36" s="62">
        <f>D37</f>
        <v>1560</v>
      </c>
      <c r="E36" s="62">
        <f>E37</f>
        <v>760</v>
      </c>
    </row>
    <row r="37" spans="1:5" s="12" customFormat="1" ht="63.75">
      <c r="A37" s="44" t="s">
        <v>117</v>
      </c>
      <c r="B37" s="45" t="s">
        <v>244</v>
      </c>
      <c r="C37" s="44" t="s">
        <v>171</v>
      </c>
      <c r="D37" s="64">
        <v>1560</v>
      </c>
      <c r="E37" s="64">
        <v>760</v>
      </c>
    </row>
    <row r="38" spans="1:5" s="12" customFormat="1" ht="25.5">
      <c r="A38" s="40" t="s">
        <v>230</v>
      </c>
      <c r="B38" s="41" t="s">
        <v>244</v>
      </c>
      <c r="C38" s="101" t="s">
        <v>223</v>
      </c>
      <c r="D38" s="62">
        <v>18</v>
      </c>
      <c r="E38" s="62">
        <v>18</v>
      </c>
    </row>
    <row r="39" spans="1:5" s="12" customFormat="1" ht="38.25" hidden="1">
      <c r="A39" s="102" t="s">
        <v>242</v>
      </c>
      <c r="B39" s="103" t="s">
        <v>130</v>
      </c>
      <c r="C39" s="109" t="s">
        <v>240</v>
      </c>
      <c r="D39" s="28">
        <v>0</v>
      </c>
      <c r="E39" s="28">
        <v>0</v>
      </c>
    </row>
    <row r="40" spans="1:5" s="12" customFormat="1" ht="38.25">
      <c r="A40" s="46" t="s">
        <v>112</v>
      </c>
      <c r="B40" s="41">
        <v>904</v>
      </c>
      <c r="C40" s="40" t="s">
        <v>189</v>
      </c>
      <c r="D40" s="65">
        <f>D41+D49</f>
        <v>4531.5</v>
      </c>
      <c r="E40" s="65">
        <f>E41+E49</f>
        <v>4536</v>
      </c>
    </row>
    <row r="41" spans="1:5" s="12" customFormat="1" ht="76.5">
      <c r="A41" s="40" t="s">
        <v>60</v>
      </c>
      <c r="B41" s="41">
        <v>904</v>
      </c>
      <c r="C41" s="40" t="s">
        <v>190</v>
      </c>
      <c r="D41" s="65">
        <f>D42+D47+D45</f>
        <v>274.7</v>
      </c>
      <c r="E41" s="65">
        <f>E42+E47+E45</f>
        <v>279.2</v>
      </c>
    </row>
    <row r="42" spans="1:5" s="12" customFormat="1" ht="51">
      <c r="A42" s="40" t="s">
        <v>116</v>
      </c>
      <c r="B42" s="41">
        <v>904</v>
      </c>
      <c r="C42" s="40" t="s">
        <v>191</v>
      </c>
      <c r="D42" s="65">
        <f>D43</f>
        <v>170</v>
      </c>
      <c r="E42" s="65">
        <f>E43</f>
        <v>170</v>
      </c>
    </row>
    <row r="43" spans="1:5" s="12" customFormat="1" ht="63.75">
      <c r="A43" s="44" t="s">
        <v>412</v>
      </c>
      <c r="B43" s="45">
        <v>904</v>
      </c>
      <c r="C43" s="44" t="s">
        <v>266</v>
      </c>
      <c r="D43" s="64">
        <v>170</v>
      </c>
      <c r="E43" s="64">
        <v>170</v>
      </c>
    </row>
    <row r="44" spans="1:5" s="12" customFormat="1" ht="63.75">
      <c r="A44" s="44" t="s">
        <v>414</v>
      </c>
      <c r="B44" s="45">
        <v>904</v>
      </c>
      <c r="C44" s="44" t="s">
        <v>413</v>
      </c>
      <c r="D44" s="64">
        <v>6230</v>
      </c>
      <c r="E44" s="64">
        <v>6430</v>
      </c>
    </row>
    <row r="45" spans="1:5" s="12" customFormat="1" ht="63.75">
      <c r="A45" s="40" t="s">
        <v>392</v>
      </c>
      <c r="B45" s="41" t="s">
        <v>244</v>
      </c>
      <c r="C45" s="40" t="s">
        <v>393</v>
      </c>
      <c r="D45" s="64">
        <f>D46</f>
        <v>104.7</v>
      </c>
      <c r="E45" s="64">
        <f>E46</f>
        <v>109.2</v>
      </c>
    </row>
    <row r="46" spans="1:5" s="12" customFormat="1" ht="63.75">
      <c r="A46" s="44" t="s">
        <v>394</v>
      </c>
      <c r="B46" s="45" t="s">
        <v>244</v>
      </c>
      <c r="C46" s="44" t="s">
        <v>391</v>
      </c>
      <c r="D46" s="64">
        <v>104.7</v>
      </c>
      <c r="E46" s="64">
        <v>109.2</v>
      </c>
    </row>
    <row r="47" spans="1:5" s="12" customFormat="1" ht="76.5" hidden="1">
      <c r="A47" s="40" t="s">
        <v>61</v>
      </c>
      <c r="B47" s="41" t="s">
        <v>244</v>
      </c>
      <c r="C47" s="40" t="s">
        <v>200</v>
      </c>
      <c r="D47" s="62">
        <f>D48</f>
        <v>0</v>
      </c>
      <c r="E47" s="62">
        <f>E48</f>
        <v>0</v>
      </c>
    </row>
    <row r="48" spans="1:5" s="12" customFormat="1" ht="63.75" hidden="1">
      <c r="A48" s="44" t="s">
        <v>367</v>
      </c>
      <c r="B48" s="45" t="s">
        <v>244</v>
      </c>
      <c r="C48" s="99" t="s">
        <v>184</v>
      </c>
      <c r="D48" s="64"/>
      <c r="E48" s="64"/>
    </row>
    <row r="49" spans="1:5" s="12" customFormat="1" ht="76.5">
      <c r="A49" s="40" t="s">
        <v>368</v>
      </c>
      <c r="B49" s="41">
        <v>904</v>
      </c>
      <c r="C49" s="40" t="s">
        <v>330</v>
      </c>
      <c r="D49" s="62">
        <f>D50</f>
        <v>4256.8</v>
      </c>
      <c r="E49" s="62">
        <f>E50</f>
        <v>4256.8</v>
      </c>
    </row>
    <row r="50" spans="1:5" s="12" customFormat="1" ht="76.5">
      <c r="A50" s="40" t="s">
        <v>369</v>
      </c>
      <c r="B50" s="41">
        <v>904</v>
      </c>
      <c r="C50" s="40" t="s">
        <v>331</v>
      </c>
      <c r="D50" s="62">
        <f>D51</f>
        <v>4256.8</v>
      </c>
      <c r="E50" s="62">
        <f>E51</f>
        <v>4256.8</v>
      </c>
    </row>
    <row r="51" spans="1:5" s="12" customFormat="1" ht="76.5">
      <c r="A51" s="44" t="s">
        <v>370</v>
      </c>
      <c r="B51" s="45">
        <v>904</v>
      </c>
      <c r="C51" s="44" t="s">
        <v>301</v>
      </c>
      <c r="D51" s="64">
        <v>4256.8</v>
      </c>
      <c r="E51" s="64">
        <v>4256.8</v>
      </c>
    </row>
    <row r="52" spans="1:5" s="12" customFormat="1" ht="25.5">
      <c r="A52" s="46" t="s">
        <v>149</v>
      </c>
      <c r="B52" s="41" t="s">
        <v>294</v>
      </c>
      <c r="C52" s="40" t="s">
        <v>150</v>
      </c>
      <c r="D52" s="62">
        <f>D53</f>
        <v>6529.900000000001</v>
      </c>
      <c r="E52" s="62">
        <f>E53</f>
        <v>6660.5</v>
      </c>
    </row>
    <row r="53" spans="1:5" s="12" customFormat="1" ht="12.75">
      <c r="A53" s="40" t="s">
        <v>151</v>
      </c>
      <c r="B53" s="41" t="s">
        <v>294</v>
      </c>
      <c r="C53" s="40" t="s">
        <v>152</v>
      </c>
      <c r="D53" s="62">
        <f>SUM(D54:D58)</f>
        <v>6529.900000000001</v>
      </c>
      <c r="E53" s="62">
        <f>SUM(E54:E58)</f>
        <v>6660.5</v>
      </c>
    </row>
    <row r="54" spans="1:5" s="12" customFormat="1" ht="25.5">
      <c r="A54" s="44" t="s">
        <v>0</v>
      </c>
      <c r="B54" s="45" t="s">
        <v>294</v>
      </c>
      <c r="C54" s="44" t="s">
        <v>1</v>
      </c>
      <c r="D54" s="64">
        <v>1542.9</v>
      </c>
      <c r="E54" s="64">
        <v>1573.8</v>
      </c>
    </row>
    <row r="55" spans="1:5" s="12" customFormat="1" ht="25.5">
      <c r="A55" s="44" t="s">
        <v>2</v>
      </c>
      <c r="B55" s="45" t="s">
        <v>294</v>
      </c>
      <c r="C55" s="44" t="s">
        <v>3</v>
      </c>
      <c r="D55" s="64">
        <v>633.7</v>
      </c>
      <c r="E55" s="64">
        <v>646.4</v>
      </c>
    </row>
    <row r="56" spans="1:5" s="12" customFormat="1" ht="12.75">
      <c r="A56" s="44" t="s">
        <v>4</v>
      </c>
      <c r="B56" s="45" t="s">
        <v>294</v>
      </c>
      <c r="C56" s="44" t="s">
        <v>5</v>
      </c>
      <c r="D56" s="64">
        <v>964.3</v>
      </c>
      <c r="E56" s="64">
        <v>983.6</v>
      </c>
    </row>
    <row r="57" spans="1:5" s="12" customFormat="1" ht="12.75">
      <c r="A57" s="44" t="s">
        <v>6</v>
      </c>
      <c r="B57" s="45" t="s">
        <v>294</v>
      </c>
      <c r="C57" s="44" t="s">
        <v>7</v>
      </c>
      <c r="D57" s="64">
        <v>3389</v>
      </c>
      <c r="E57" s="64">
        <v>3456.7</v>
      </c>
    </row>
    <row r="58" spans="1:5" s="12" customFormat="1" ht="25.5" hidden="1">
      <c r="A58" s="44" t="s">
        <v>29</v>
      </c>
      <c r="B58" s="45" t="s">
        <v>294</v>
      </c>
      <c r="C58" s="44" t="s">
        <v>347</v>
      </c>
      <c r="D58" s="64">
        <v>0</v>
      </c>
      <c r="E58" s="64">
        <v>0</v>
      </c>
    </row>
    <row r="59" spans="1:5" s="12" customFormat="1" ht="25.5">
      <c r="A59" s="46" t="s">
        <v>62</v>
      </c>
      <c r="B59" s="41" t="s">
        <v>179</v>
      </c>
      <c r="C59" s="40" t="s">
        <v>241</v>
      </c>
      <c r="D59" s="62">
        <f>D66+D60</f>
        <v>21696.2</v>
      </c>
      <c r="E59" s="62">
        <f>E66+E60</f>
        <v>21746.2</v>
      </c>
    </row>
    <row r="60" spans="1:5" s="12" customFormat="1" ht="12.75">
      <c r="A60" s="46" t="s">
        <v>231</v>
      </c>
      <c r="B60" s="41" t="s">
        <v>179</v>
      </c>
      <c r="C60" s="40" t="s">
        <v>272</v>
      </c>
      <c r="D60" s="62">
        <f>D61</f>
        <v>21696.2</v>
      </c>
      <c r="E60" s="62">
        <f>E61</f>
        <v>21746.2</v>
      </c>
    </row>
    <row r="61" spans="1:5" s="12" customFormat="1" ht="25.5">
      <c r="A61" s="46" t="s">
        <v>273</v>
      </c>
      <c r="B61" s="41" t="s">
        <v>179</v>
      </c>
      <c r="C61" s="40" t="s">
        <v>271</v>
      </c>
      <c r="D61" s="62">
        <f>SUM(D62:D65)</f>
        <v>21696.2</v>
      </c>
      <c r="E61" s="62">
        <f>SUM(E62:E65)</f>
        <v>21746.2</v>
      </c>
    </row>
    <row r="62" spans="1:5" s="12" customFormat="1" ht="25.5">
      <c r="A62" s="47" t="s">
        <v>8</v>
      </c>
      <c r="B62" s="45" t="s">
        <v>317</v>
      </c>
      <c r="C62" s="44" t="s">
        <v>271</v>
      </c>
      <c r="D62" s="64">
        <v>2050</v>
      </c>
      <c r="E62" s="64">
        <v>2100</v>
      </c>
    </row>
    <row r="63" spans="1:5" s="12" customFormat="1" ht="25.5">
      <c r="A63" s="47" t="s">
        <v>9</v>
      </c>
      <c r="B63" s="45" t="s">
        <v>245</v>
      </c>
      <c r="C63" s="44" t="s">
        <v>271</v>
      </c>
      <c r="D63" s="64">
        <v>19608.3</v>
      </c>
      <c r="E63" s="64">
        <v>19608.3</v>
      </c>
    </row>
    <row r="64" spans="1:5" s="12" customFormat="1" ht="12.75">
      <c r="A64" s="47" t="s">
        <v>285</v>
      </c>
      <c r="B64" s="45" t="s">
        <v>244</v>
      </c>
      <c r="C64" s="44" t="s">
        <v>271</v>
      </c>
      <c r="D64" s="64">
        <v>37.9</v>
      </c>
      <c r="E64" s="64">
        <v>37.9</v>
      </c>
    </row>
    <row r="65" spans="1:5" s="12" customFormat="1" ht="25.5" hidden="1">
      <c r="A65" s="47" t="s">
        <v>284</v>
      </c>
      <c r="B65" s="45" t="s">
        <v>244</v>
      </c>
      <c r="C65" s="44" t="s">
        <v>271</v>
      </c>
      <c r="D65" s="64">
        <v>0</v>
      </c>
      <c r="E65" s="64">
        <v>0</v>
      </c>
    </row>
    <row r="66" spans="1:5" s="12" customFormat="1" ht="25.5" hidden="1">
      <c r="A66" s="48" t="s">
        <v>268</v>
      </c>
      <c r="B66" s="41" t="s">
        <v>179</v>
      </c>
      <c r="C66" s="40" t="s">
        <v>267</v>
      </c>
      <c r="D66" s="62">
        <f>SUM(D67:D69)</f>
        <v>0</v>
      </c>
      <c r="E66" s="62">
        <f>SUM(E67:E69)</f>
        <v>0</v>
      </c>
    </row>
    <row r="67" spans="1:5" s="12" customFormat="1" ht="25.5" hidden="1">
      <c r="A67" s="47" t="s">
        <v>8</v>
      </c>
      <c r="B67" s="45" t="s">
        <v>317</v>
      </c>
      <c r="C67" s="44" t="s">
        <v>267</v>
      </c>
      <c r="D67" s="64">
        <v>0</v>
      </c>
      <c r="E67" s="64">
        <v>0</v>
      </c>
    </row>
    <row r="68" spans="1:5" s="12" customFormat="1" ht="25.5" hidden="1">
      <c r="A68" s="47" t="s">
        <v>9</v>
      </c>
      <c r="B68" s="45" t="s">
        <v>245</v>
      </c>
      <c r="C68" s="44" t="s">
        <v>267</v>
      </c>
      <c r="D68" s="64">
        <v>0</v>
      </c>
      <c r="E68" s="64">
        <v>0</v>
      </c>
    </row>
    <row r="69" spans="1:5" s="13" customFormat="1" ht="25.5" hidden="1">
      <c r="A69" s="49" t="s">
        <v>268</v>
      </c>
      <c r="B69" s="45" t="s">
        <v>244</v>
      </c>
      <c r="C69" s="44" t="s">
        <v>267</v>
      </c>
      <c r="D69" s="64">
        <v>0</v>
      </c>
      <c r="E69" s="64">
        <v>0</v>
      </c>
    </row>
    <row r="70" spans="1:5" s="13" customFormat="1" ht="25.5">
      <c r="A70" s="46" t="s">
        <v>332</v>
      </c>
      <c r="B70" s="41">
        <v>904</v>
      </c>
      <c r="C70" s="40" t="s">
        <v>333</v>
      </c>
      <c r="D70" s="62">
        <f>D71+D73</f>
        <v>1316</v>
      </c>
      <c r="E70" s="62">
        <f>E71+E73</f>
        <v>1102</v>
      </c>
    </row>
    <row r="71" spans="1:5" s="13" customFormat="1" ht="76.5">
      <c r="A71" s="46" t="s">
        <v>398</v>
      </c>
      <c r="B71" s="41">
        <v>904</v>
      </c>
      <c r="C71" s="40" t="s">
        <v>334</v>
      </c>
      <c r="D71" s="62">
        <f>D72</f>
        <v>616</v>
      </c>
      <c r="E71" s="62">
        <f>E72</f>
        <v>302</v>
      </c>
    </row>
    <row r="72" spans="1:5" s="13" customFormat="1" ht="76.5">
      <c r="A72" s="47" t="s">
        <v>41</v>
      </c>
      <c r="B72" s="45">
        <v>904</v>
      </c>
      <c r="C72" s="44" t="s">
        <v>269</v>
      </c>
      <c r="D72" s="64">
        <v>616</v>
      </c>
      <c r="E72" s="64">
        <v>302</v>
      </c>
    </row>
    <row r="73" spans="1:5" s="12" customFormat="1" ht="25.5">
      <c r="A73" s="46" t="s">
        <v>399</v>
      </c>
      <c r="B73" s="41">
        <v>904</v>
      </c>
      <c r="C73" s="40" t="s">
        <v>249</v>
      </c>
      <c r="D73" s="62">
        <f>D74</f>
        <v>700</v>
      </c>
      <c r="E73" s="62">
        <f>E74</f>
        <v>800</v>
      </c>
    </row>
    <row r="74" spans="1:5" s="12" customFormat="1" ht="25.5">
      <c r="A74" s="46" t="s">
        <v>335</v>
      </c>
      <c r="B74" s="41">
        <v>904</v>
      </c>
      <c r="C74" s="40" t="s">
        <v>250</v>
      </c>
      <c r="D74" s="62">
        <f>D75</f>
        <v>700</v>
      </c>
      <c r="E74" s="62">
        <f>E75</f>
        <v>800</v>
      </c>
    </row>
    <row r="75" spans="1:5" s="12" customFormat="1" ht="38.25">
      <c r="A75" s="47" t="s">
        <v>419</v>
      </c>
      <c r="B75" s="45">
        <v>904</v>
      </c>
      <c r="C75" s="44" t="s">
        <v>416</v>
      </c>
      <c r="D75" s="64">
        <v>700</v>
      </c>
      <c r="E75" s="64">
        <v>800</v>
      </c>
    </row>
    <row r="76" spans="1:5" s="12" customFormat="1" ht="12.75">
      <c r="A76" s="40" t="s">
        <v>153</v>
      </c>
      <c r="B76" s="41" t="s">
        <v>179</v>
      </c>
      <c r="C76" s="40" t="s">
        <v>154</v>
      </c>
      <c r="D76" s="62">
        <f>D77+D80+D81+D86+D91+D92+D96+D103+D101+D102+D98+D84+D100</f>
        <v>3342.7999999999997</v>
      </c>
      <c r="E76" s="62">
        <f>E77+E80+E81+E86+E91+E92+E96+E103+E101+E102+E98+E84+E100</f>
        <v>3383.2</v>
      </c>
    </row>
    <row r="77" spans="1:5" s="12" customFormat="1" ht="25.5">
      <c r="A77" s="40" t="s">
        <v>155</v>
      </c>
      <c r="B77" s="41">
        <v>182</v>
      </c>
      <c r="C77" s="40" t="s">
        <v>156</v>
      </c>
      <c r="D77" s="62">
        <f>SUM(D78:D79)</f>
        <v>130</v>
      </c>
      <c r="E77" s="62">
        <f>SUM(E78:E79)</f>
        <v>130</v>
      </c>
    </row>
    <row r="78" spans="1:5" ht="63.75">
      <c r="A78" s="44" t="s">
        <v>82</v>
      </c>
      <c r="B78" s="45">
        <v>182</v>
      </c>
      <c r="C78" s="44" t="s">
        <v>157</v>
      </c>
      <c r="D78" s="64">
        <v>130</v>
      </c>
      <c r="E78" s="64">
        <v>130</v>
      </c>
    </row>
    <row r="79" spans="1:5" ht="51" hidden="1">
      <c r="A79" s="44" t="s">
        <v>158</v>
      </c>
      <c r="B79" s="45">
        <v>182</v>
      </c>
      <c r="C79" s="44" t="s">
        <v>159</v>
      </c>
      <c r="D79" s="64"/>
      <c r="E79" s="64"/>
    </row>
    <row r="80" spans="1:5" ht="51" hidden="1">
      <c r="A80" s="40" t="s">
        <v>160</v>
      </c>
      <c r="B80" s="41">
        <v>182</v>
      </c>
      <c r="C80" s="40" t="s">
        <v>161</v>
      </c>
      <c r="D80" s="62"/>
      <c r="E80" s="62"/>
    </row>
    <row r="81" spans="1:5" ht="51">
      <c r="A81" s="50" t="s">
        <v>239</v>
      </c>
      <c r="B81" s="51" t="s">
        <v>179</v>
      </c>
      <c r="C81" s="40" t="s">
        <v>201</v>
      </c>
      <c r="D81" s="62">
        <f>D82+D83</f>
        <v>182.9</v>
      </c>
      <c r="E81" s="62">
        <f>E82+E83</f>
        <v>192</v>
      </c>
    </row>
    <row r="82" spans="1:5" ht="51">
      <c r="A82" s="52" t="s">
        <v>63</v>
      </c>
      <c r="B82" s="53" t="s">
        <v>179</v>
      </c>
      <c r="C82" s="44" t="s">
        <v>64</v>
      </c>
      <c r="D82" s="64">
        <v>174.1</v>
      </c>
      <c r="E82" s="64">
        <v>182.7</v>
      </c>
    </row>
    <row r="83" spans="1:5" ht="38.25">
      <c r="A83" s="52" t="s">
        <v>396</v>
      </c>
      <c r="B83" s="53" t="s">
        <v>263</v>
      </c>
      <c r="C83" s="44" t="s">
        <v>395</v>
      </c>
      <c r="D83" s="64">
        <v>8.8</v>
      </c>
      <c r="E83" s="64">
        <v>9.3</v>
      </c>
    </row>
    <row r="84" spans="1:5" ht="38.25" hidden="1">
      <c r="A84" s="105" t="s">
        <v>65</v>
      </c>
      <c r="B84" s="108"/>
      <c r="C84" s="102" t="s">
        <v>66</v>
      </c>
      <c r="D84" s="28">
        <f>D85</f>
        <v>0</v>
      </c>
      <c r="E84" s="28">
        <f>E85</f>
        <v>0</v>
      </c>
    </row>
    <row r="85" spans="1:5" ht="63.75" hidden="1">
      <c r="A85" s="106" t="s">
        <v>220</v>
      </c>
      <c r="B85" s="107"/>
      <c r="C85" s="104" t="s">
        <v>219</v>
      </c>
      <c r="D85" s="20">
        <v>0</v>
      </c>
      <c r="E85" s="20">
        <v>0</v>
      </c>
    </row>
    <row r="86" spans="1:5" ht="102">
      <c r="A86" s="50" t="s">
        <v>232</v>
      </c>
      <c r="B86" s="51" t="s">
        <v>179</v>
      </c>
      <c r="C86" s="40" t="s">
        <v>274</v>
      </c>
      <c r="D86" s="62">
        <f>SUM(D87:D90)</f>
        <v>41.1</v>
      </c>
      <c r="E86" s="62">
        <f>SUM(E87:E90)</f>
        <v>41.1</v>
      </c>
    </row>
    <row r="87" spans="1:5" ht="25.5" hidden="1">
      <c r="A87" s="44" t="s">
        <v>221</v>
      </c>
      <c r="B87" s="53" t="s">
        <v>294</v>
      </c>
      <c r="C87" s="44" t="s">
        <v>297</v>
      </c>
      <c r="D87" s="64">
        <v>0</v>
      </c>
      <c r="E87" s="64">
        <v>0</v>
      </c>
    </row>
    <row r="88" spans="1:5" ht="38.25">
      <c r="A88" s="52" t="s">
        <v>233</v>
      </c>
      <c r="B88" s="53" t="s">
        <v>179</v>
      </c>
      <c r="C88" s="44" t="s">
        <v>202</v>
      </c>
      <c r="D88" s="64">
        <v>16</v>
      </c>
      <c r="E88" s="64">
        <v>16</v>
      </c>
    </row>
    <row r="89" spans="1:5" s="12" customFormat="1" ht="25.5">
      <c r="A89" s="52" t="s">
        <v>336</v>
      </c>
      <c r="B89" s="53" t="s">
        <v>179</v>
      </c>
      <c r="C89" s="44" t="s">
        <v>304</v>
      </c>
      <c r="D89" s="64">
        <v>10.2</v>
      </c>
      <c r="E89" s="64">
        <v>10.1</v>
      </c>
    </row>
    <row r="90" spans="1:5" s="14" customFormat="1" ht="25.5">
      <c r="A90" s="52" t="s">
        <v>234</v>
      </c>
      <c r="B90" s="53" t="s">
        <v>179</v>
      </c>
      <c r="C90" s="44" t="s">
        <v>206</v>
      </c>
      <c r="D90" s="64">
        <v>14.9</v>
      </c>
      <c r="E90" s="64">
        <v>15</v>
      </c>
    </row>
    <row r="91" spans="1:5" ht="51">
      <c r="A91" s="50" t="s">
        <v>209</v>
      </c>
      <c r="B91" s="51">
        <v>141</v>
      </c>
      <c r="C91" s="40" t="s">
        <v>207</v>
      </c>
      <c r="D91" s="62">
        <v>160.3</v>
      </c>
      <c r="E91" s="62">
        <v>160.4</v>
      </c>
    </row>
    <row r="92" spans="1:5" ht="25.5">
      <c r="A92" s="50" t="s">
        <v>10</v>
      </c>
      <c r="B92" s="51" t="s">
        <v>263</v>
      </c>
      <c r="C92" s="40" t="s">
        <v>208</v>
      </c>
      <c r="D92" s="62">
        <f>D95+D93</f>
        <v>124</v>
      </c>
      <c r="E92" s="62">
        <f>E95+E93</f>
        <v>124</v>
      </c>
    </row>
    <row r="93" spans="1:5" ht="38.25">
      <c r="A93" s="50" t="s">
        <v>67</v>
      </c>
      <c r="B93" s="51" t="s">
        <v>263</v>
      </c>
      <c r="C93" s="40" t="s">
        <v>352</v>
      </c>
      <c r="D93" s="62">
        <f>D94</f>
        <v>4</v>
      </c>
      <c r="E93" s="62">
        <f>E94</f>
        <v>4</v>
      </c>
    </row>
    <row r="94" spans="1:5" ht="51">
      <c r="A94" s="52" t="s">
        <v>68</v>
      </c>
      <c r="B94" s="53" t="s">
        <v>263</v>
      </c>
      <c r="C94" s="74" t="s">
        <v>350</v>
      </c>
      <c r="D94" s="64">
        <v>4</v>
      </c>
      <c r="E94" s="64">
        <v>4</v>
      </c>
    </row>
    <row r="95" spans="1:5" ht="25.5">
      <c r="A95" s="50" t="s">
        <v>11</v>
      </c>
      <c r="B95" s="51" t="s">
        <v>263</v>
      </c>
      <c r="C95" s="40" t="s">
        <v>12</v>
      </c>
      <c r="D95" s="64">
        <v>120</v>
      </c>
      <c r="E95" s="64">
        <v>120</v>
      </c>
    </row>
    <row r="96" spans="1:5" ht="51" hidden="1">
      <c r="A96" s="50" t="s">
        <v>69</v>
      </c>
      <c r="B96" s="51" t="s">
        <v>291</v>
      </c>
      <c r="C96" s="40" t="s">
        <v>40</v>
      </c>
      <c r="D96" s="62">
        <f>D97</f>
        <v>0</v>
      </c>
      <c r="E96" s="62">
        <f>E97</f>
        <v>0</v>
      </c>
    </row>
    <row r="97" spans="1:5" ht="51" hidden="1">
      <c r="A97" s="52" t="s">
        <v>337</v>
      </c>
      <c r="B97" s="53" t="s">
        <v>291</v>
      </c>
      <c r="C97" s="44" t="s">
        <v>305</v>
      </c>
      <c r="D97" s="64">
        <v>0</v>
      </c>
      <c r="E97" s="64">
        <v>0</v>
      </c>
    </row>
    <row r="98" spans="1:5" ht="25.5" hidden="1">
      <c r="A98" s="50" t="s">
        <v>70</v>
      </c>
      <c r="B98" s="51" t="s">
        <v>71</v>
      </c>
      <c r="C98" s="40" t="s">
        <v>72</v>
      </c>
      <c r="D98" s="62">
        <f>D99</f>
        <v>0</v>
      </c>
      <c r="E98" s="62">
        <f>E99</f>
        <v>0</v>
      </c>
    </row>
    <row r="99" spans="1:5" ht="38.25" hidden="1">
      <c r="A99" s="52" t="s">
        <v>73</v>
      </c>
      <c r="B99" s="53" t="s">
        <v>71</v>
      </c>
      <c r="C99" s="99" t="s">
        <v>74</v>
      </c>
      <c r="D99" s="64">
        <v>0</v>
      </c>
      <c r="E99" s="64">
        <v>0</v>
      </c>
    </row>
    <row r="100" spans="1:5" ht="25.5">
      <c r="A100" s="50" t="s">
        <v>217</v>
      </c>
      <c r="B100" s="51" t="s">
        <v>351</v>
      </c>
      <c r="C100" s="40" t="s">
        <v>146</v>
      </c>
      <c r="D100" s="62">
        <v>30.1</v>
      </c>
      <c r="E100" s="62">
        <v>31.2</v>
      </c>
    </row>
    <row r="101" spans="1:5" ht="63.75">
      <c r="A101" s="50" t="s">
        <v>75</v>
      </c>
      <c r="B101" s="51" t="s">
        <v>179</v>
      </c>
      <c r="C101" s="40" t="s">
        <v>353</v>
      </c>
      <c r="D101" s="62">
        <v>60.4</v>
      </c>
      <c r="E101" s="62">
        <v>60.6</v>
      </c>
    </row>
    <row r="102" spans="1:5" ht="38.25">
      <c r="A102" s="50" t="s">
        <v>76</v>
      </c>
      <c r="B102" s="51" t="s">
        <v>351</v>
      </c>
      <c r="C102" s="40" t="s">
        <v>354</v>
      </c>
      <c r="D102" s="62">
        <v>300.1</v>
      </c>
      <c r="E102" s="62">
        <v>311.5</v>
      </c>
    </row>
    <row r="103" spans="1:5" ht="25.5">
      <c r="A103" s="50" t="s">
        <v>164</v>
      </c>
      <c r="B103" s="51" t="s">
        <v>179</v>
      </c>
      <c r="C103" s="40" t="s">
        <v>181</v>
      </c>
      <c r="D103" s="67">
        <f>D104</f>
        <v>2313.9</v>
      </c>
      <c r="E103" s="67">
        <f>E104</f>
        <v>2332.4</v>
      </c>
    </row>
    <row r="104" spans="1:5" ht="38.25">
      <c r="A104" s="44" t="s">
        <v>205</v>
      </c>
      <c r="B104" s="45" t="s">
        <v>179</v>
      </c>
      <c r="C104" s="44" t="s">
        <v>204</v>
      </c>
      <c r="D104" s="64">
        <v>2313.9</v>
      </c>
      <c r="E104" s="64">
        <v>2332.4</v>
      </c>
    </row>
    <row r="105" spans="1:5" ht="12.75">
      <c r="A105" s="40" t="s">
        <v>339</v>
      </c>
      <c r="B105" s="41" t="s">
        <v>179</v>
      </c>
      <c r="C105" s="40" t="s">
        <v>235</v>
      </c>
      <c r="D105" s="66">
        <f>D107+D106</f>
        <v>410</v>
      </c>
      <c r="E105" s="66">
        <f>E107+E106</f>
        <v>108</v>
      </c>
    </row>
    <row r="106" spans="1:5" ht="25.5" hidden="1">
      <c r="A106" s="102" t="s">
        <v>132</v>
      </c>
      <c r="B106" s="103" t="s">
        <v>130</v>
      </c>
      <c r="C106" s="102" t="s">
        <v>131</v>
      </c>
      <c r="D106" s="28">
        <v>0</v>
      </c>
      <c r="E106" s="28">
        <v>0</v>
      </c>
    </row>
    <row r="107" spans="1:5" ht="25.5">
      <c r="A107" s="40" t="s">
        <v>134</v>
      </c>
      <c r="B107" s="41" t="s">
        <v>179</v>
      </c>
      <c r="C107" s="40" t="s">
        <v>133</v>
      </c>
      <c r="D107" s="66">
        <f>D108+D109</f>
        <v>410</v>
      </c>
      <c r="E107" s="66">
        <f>E108+E109</f>
        <v>108</v>
      </c>
    </row>
    <row r="108" spans="1:5" ht="25.5" hidden="1">
      <c r="A108" s="44" t="s">
        <v>134</v>
      </c>
      <c r="B108" s="45" t="s">
        <v>245</v>
      </c>
      <c r="C108" s="44" t="s">
        <v>133</v>
      </c>
      <c r="D108" s="64">
        <v>0</v>
      </c>
      <c r="E108" s="64">
        <v>0</v>
      </c>
    </row>
    <row r="109" spans="1:5" ht="25.5">
      <c r="A109" s="44" t="s">
        <v>134</v>
      </c>
      <c r="B109" s="45" t="s">
        <v>244</v>
      </c>
      <c r="C109" s="44" t="s">
        <v>133</v>
      </c>
      <c r="D109" s="64">
        <v>410</v>
      </c>
      <c r="E109" s="64">
        <v>108</v>
      </c>
    </row>
    <row r="110" spans="1:5" ht="12.75">
      <c r="A110" s="39" t="s">
        <v>165</v>
      </c>
      <c r="B110" s="38" t="s">
        <v>179</v>
      </c>
      <c r="C110" s="39" t="s">
        <v>166</v>
      </c>
      <c r="D110" s="68">
        <f>D111+D164+D168+D154</f>
        <v>410829.8</v>
      </c>
      <c r="E110" s="68">
        <f>E111+E164+E168+E154</f>
        <v>408206.9</v>
      </c>
    </row>
    <row r="111" spans="1:5" ht="38.25">
      <c r="A111" s="54" t="s">
        <v>286</v>
      </c>
      <c r="B111" s="38" t="s">
        <v>179</v>
      </c>
      <c r="C111" s="39" t="s">
        <v>167</v>
      </c>
      <c r="D111" s="100">
        <f>D122+D112+D141</f>
        <v>410829.8</v>
      </c>
      <c r="E111" s="100">
        <f>E122+E112+E141</f>
        <v>408206.9</v>
      </c>
    </row>
    <row r="112" spans="1:5" ht="25.5">
      <c r="A112" s="39" t="s">
        <v>236</v>
      </c>
      <c r="B112" s="38" t="s">
        <v>179</v>
      </c>
      <c r="C112" s="39" t="s">
        <v>168</v>
      </c>
      <c r="D112" s="61">
        <f>D113</f>
        <v>82747.79999999999</v>
      </c>
      <c r="E112" s="61">
        <f>E113</f>
        <v>64796</v>
      </c>
    </row>
    <row r="113" spans="1:5" ht="12.75">
      <c r="A113" s="48" t="s">
        <v>260</v>
      </c>
      <c r="B113" s="41" t="s">
        <v>179</v>
      </c>
      <c r="C113" s="40" t="s">
        <v>306</v>
      </c>
      <c r="D113" s="62">
        <f>D117+D120+D119+D118+D121</f>
        <v>82747.79999999999</v>
      </c>
      <c r="E113" s="62">
        <f>E117+E120+E119+E118+E121</f>
        <v>64796</v>
      </c>
    </row>
    <row r="114" spans="1:5" ht="25.5" hidden="1">
      <c r="A114" s="57" t="s">
        <v>30</v>
      </c>
      <c r="B114" s="41"/>
      <c r="C114" s="40"/>
      <c r="D114" s="62"/>
      <c r="E114" s="62"/>
    </row>
    <row r="115" spans="1:5" ht="38.25" hidden="1">
      <c r="A115" s="47" t="s">
        <v>31</v>
      </c>
      <c r="B115" s="45" t="s">
        <v>244</v>
      </c>
      <c r="C115" s="44" t="s">
        <v>42</v>
      </c>
      <c r="D115" s="64"/>
      <c r="E115" s="64"/>
    </row>
    <row r="116" spans="1:5" ht="25.5">
      <c r="A116" s="57" t="s">
        <v>342</v>
      </c>
      <c r="B116" s="58"/>
      <c r="C116" s="44"/>
      <c r="D116" s="69">
        <f>SUM(D117:D121)</f>
        <v>82747.8</v>
      </c>
      <c r="E116" s="69">
        <f>SUM(E117:E121)</f>
        <v>64795.99999999999</v>
      </c>
    </row>
    <row r="117" spans="1:5" ht="51">
      <c r="A117" s="47" t="s">
        <v>16</v>
      </c>
      <c r="B117" s="45">
        <v>904</v>
      </c>
      <c r="C117" s="44" t="s">
        <v>247</v>
      </c>
      <c r="D117" s="64">
        <v>947.7</v>
      </c>
      <c r="E117" s="64">
        <v>947.8</v>
      </c>
    </row>
    <row r="118" spans="1:5" ht="89.25">
      <c r="A118" s="47" t="s">
        <v>407</v>
      </c>
      <c r="B118" s="45" t="s">
        <v>245</v>
      </c>
      <c r="C118" s="44" t="s">
        <v>251</v>
      </c>
      <c r="D118" s="64">
        <v>99.6</v>
      </c>
      <c r="E118" s="64">
        <v>97.9</v>
      </c>
    </row>
    <row r="119" spans="1:5" ht="51" hidden="1">
      <c r="A119" s="55" t="s">
        <v>77</v>
      </c>
      <c r="B119" s="56" t="s">
        <v>245</v>
      </c>
      <c r="C119" s="44" t="s">
        <v>17</v>
      </c>
      <c r="D119" s="64"/>
      <c r="E119" s="64"/>
    </row>
    <row r="120" spans="1:5" ht="63.75">
      <c r="A120" s="47" t="s">
        <v>18</v>
      </c>
      <c r="B120" s="45" t="s">
        <v>244</v>
      </c>
      <c r="C120" s="44" t="s">
        <v>307</v>
      </c>
      <c r="D120" s="64">
        <v>35412.9</v>
      </c>
      <c r="E120" s="64">
        <v>35122.2</v>
      </c>
    </row>
    <row r="121" spans="1:5" ht="63.75">
      <c r="A121" s="47" t="s">
        <v>387</v>
      </c>
      <c r="B121" s="45" t="s">
        <v>245</v>
      </c>
      <c r="C121" s="44" t="s">
        <v>397</v>
      </c>
      <c r="D121" s="64">
        <v>46287.6</v>
      </c>
      <c r="E121" s="64">
        <v>28628.1</v>
      </c>
    </row>
    <row r="122" spans="1:5" ht="25.5">
      <c r="A122" s="54" t="s">
        <v>309</v>
      </c>
      <c r="B122" s="38" t="s">
        <v>179</v>
      </c>
      <c r="C122" s="39" t="s">
        <v>308</v>
      </c>
      <c r="D122" s="68">
        <f>D123</f>
        <v>328062.8</v>
      </c>
      <c r="E122" s="68">
        <f>E123</f>
        <v>343391.7</v>
      </c>
    </row>
    <row r="123" spans="1:5" ht="12.75">
      <c r="A123" s="57" t="s">
        <v>343</v>
      </c>
      <c r="B123" s="58"/>
      <c r="C123" s="40"/>
      <c r="D123" s="70">
        <f>D124+D126</f>
        <v>328062.8</v>
      </c>
      <c r="E123" s="70">
        <f>E124+E126</f>
        <v>343391.7</v>
      </c>
    </row>
    <row r="124" spans="1:5" ht="12.75">
      <c r="A124" s="40" t="s">
        <v>21</v>
      </c>
      <c r="B124" s="41"/>
      <c r="C124" s="40"/>
      <c r="D124" s="62">
        <f>SUM(D125:D125)</f>
        <v>11</v>
      </c>
      <c r="E124" s="62">
        <f>SUM(E125:E125)</f>
        <v>0</v>
      </c>
    </row>
    <row r="125" spans="1:5" ht="39" customHeight="1">
      <c r="A125" s="44" t="s">
        <v>400</v>
      </c>
      <c r="B125" s="45" t="s">
        <v>244</v>
      </c>
      <c r="C125" s="45" t="s">
        <v>338</v>
      </c>
      <c r="D125" s="64">
        <v>11</v>
      </c>
      <c r="E125" s="64">
        <v>0</v>
      </c>
    </row>
    <row r="126" spans="1:5" ht="12.75">
      <c r="A126" s="40" t="s">
        <v>15</v>
      </c>
      <c r="B126" s="41"/>
      <c r="C126" s="40"/>
      <c r="D126" s="62">
        <f>D138+D127</f>
        <v>328051.8</v>
      </c>
      <c r="E126" s="62">
        <f>E138+E127</f>
        <v>343391.7</v>
      </c>
    </row>
    <row r="127" spans="1:5" ht="25.5">
      <c r="A127" s="40" t="s">
        <v>97</v>
      </c>
      <c r="B127" s="41"/>
      <c r="C127" s="40"/>
      <c r="D127" s="62">
        <f>D128+D129</f>
        <v>30068.7</v>
      </c>
      <c r="E127" s="62">
        <f>E128+E129</f>
        <v>30068.7</v>
      </c>
    </row>
    <row r="128" spans="1:5" ht="38.25">
      <c r="A128" s="44" t="s">
        <v>136</v>
      </c>
      <c r="B128" s="45" t="s">
        <v>244</v>
      </c>
      <c r="C128" s="44" t="s">
        <v>248</v>
      </c>
      <c r="D128" s="64">
        <v>22072.5</v>
      </c>
      <c r="E128" s="64">
        <v>22072.5</v>
      </c>
    </row>
    <row r="129" spans="1:5" ht="25.5">
      <c r="A129" s="40" t="s">
        <v>138</v>
      </c>
      <c r="B129" s="41" t="s">
        <v>179</v>
      </c>
      <c r="C129" s="40" t="s">
        <v>137</v>
      </c>
      <c r="D129" s="62">
        <f>SUM(D130:D137)</f>
        <v>7996.2</v>
      </c>
      <c r="E129" s="62">
        <f>SUM(E130:E137)</f>
        <v>7996.2</v>
      </c>
    </row>
    <row r="130" spans="1:5" ht="38.25">
      <c r="A130" s="44" t="s">
        <v>23</v>
      </c>
      <c r="B130" s="45" t="s">
        <v>244</v>
      </c>
      <c r="C130" s="44" t="s">
        <v>311</v>
      </c>
      <c r="D130" s="64">
        <v>2669</v>
      </c>
      <c r="E130" s="64">
        <v>2669</v>
      </c>
    </row>
    <row r="131" spans="1:5" ht="12.75">
      <c r="A131" s="44" t="s">
        <v>344</v>
      </c>
      <c r="B131" s="45" t="s">
        <v>244</v>
      </c>
      <c r="C131" s="44" t="s">
        <v>312</v>
      </c>
      <c r="D131" s="64">
        <v>832.1</v>
      </c>
      <c r="E131" s="64">
        <v>832.1</v>
      </c>
    </row>
    <row r="132" spans="1:5" ht="12.75">
      <c r="A132" s="44" t="s">
        <v>385</v>
      </c>
      <c r="B132" s="45" t="s">
        <v>244</v>
      </c>
      <c r="C132" s="44" t="s">
        <v>373</v>
      </c>
      <c r="D132" s="64">
        <v>285.8</v>
      </c>
      <c r="E132" s="64">
        <v>285.8</v>
      </c>
    </row>
    <row r="133" spans="1:5" ht="25.5">
      <c r="A133" s="44" t="s">
        <v>24</v>
      </c>
      <c r="B133" s="45" t="s">
        <v>245</v>
      </c>
      <c r="C133" s="44" t="s">
        <v>313</v>
      </c>
      <c r="D133" s="64">
        <v>1217.9</v>
      </c>
      <c r="E133" s="64">
        <v>1217.9</v>
      </c>
    </row>
    <row r="134" spans="1:5" ht="25.5">
      <c r="A134" s="44" t="s">
        <v>340</v>
      </c>
      <c r="B134" s="45" t="s">
        <v>244</v>
      </c>
      <c r="C134" s="44" t="s">
        <v>314</v>
      </c>
      <c r="D134" s="64">
        <v>482</v>
      </c>
      <c r="E134" s="64">
        <v>482</v>
      </c>
    </row>
    <row r="135" spans="1:5" ht="38.25">
      <c r="A135" s="44" t="s">
        <v>25</v>
      </c>
      <c r="B135" s="45" t="s">
        <v>244</v>
      </c>
      <c r="C135" s="44" t="s">
        <v>315</v>
      </c>
      <c r="D135" s="64">
        <v>1676.5</v>
      </c>
      <c r="E135" s="64">
        <v>1676.5</v>
      </c>
    </row>
    <row r="136" spans="1:5" ht="63.75">
      <c r="A136" s="44" t="s">
        <v>388</v>
      </c>
      <c r="B136" s="45" t="s">
        <v>244</v>
      </c>
      <c r="C136" s="44" t="s">
        <v>386</v>
      </c>
      <c r="D136" s="64">
        <v>0.7</v>
      </c>
      <c r="E136" s="64">
        <v>0.7</v>
      </c>
    </row>
    <row r="137" spans="1:5" ht="25.5">
      <c r="A137" s="44" t="s">
        <v>341</v>
      </c>
      <c r="B137" s="45" t="s">
        <v>244</v>
      </c>
      <c r="C137" s="44" t="s">
        <v>316</v>
      </c>
      <c r="D137" s="64">
        <v>832.2</v>
      </c>
      <c r="E137" s="64">
        <v>832.2</v>
      </c>
    </row>
    <row r="138" spans="1:5" ht="12.75">
      <c r="A138" s="60" t="s">
        <v>261</v>
      </c>
      <c r="B138" s="41" t="s">
        <v>179</v>
      </c>
      <c r="C138" s="40" t="s">
        <v>135</v>
      </c>
      <c r="D138" s="62">
        <f>D139+D140</f>
        <v>297983.1</v>
      </c>
      <c r="E138" s="62">
        <f>E139+E140</f>
        <v>313323</v>
      </c>
    </row>
    <row r="139" spans="1:5" ht="102">
      <c r="A139" s="47" t="s">
        <v>389</v>
      </c>
      <c r="B139" s="45" t="s">
        <v>245</v>
      </c>
      <c r="C139" s="44" t="s">
        <v>243</v>
      </c>
      <c r="D139" s="64">
        <v>187039</v>
      </c>
      <c r="E139" s="64">
        <v>197110.4</v>
      </c>
    </row>
    <row r="140" spans="1:5" ht="63.75">
      <c r="A140" s="47" t="s">
        <v>390</v>
      </c>
      <c r="B140" s="45" t="s">
        <v>245</v>
      </c>
      <c r="C140" s="44" t="s">
        <v>162</v>
      </c>
      <c r="D140" s="64">
        <v>110944.1</v>
      </c>
      <c r="E140" s="64">
        <v>116212.6</v>
      </c>
    </row>
    <row r="141" spans="1:5" ht="12.75">
      <c r="A141" s="54" t="s">
        <v>252</v>
      </c>
      <c r="B141" s="38" t="s">
        <v>179</v>
      </c>
      <c r="C141" s="39" t="s">
        <v>287</v>
      </c>
      <c r="D141" s="68">
        <f>D142+D147+D152</f>
        <v>19.2</v>
      </c>
      <c r="E141" s="68">
        <f>E142+E147+E152</f>
        <v>19.2</v>
      </c>
    </row>
    <row r="142" spans="1:5" ht="51" hidden="1">
      <c r="A142" s="40" t="s">
        <v>255</v>
      </c>
      <c r="B142" s="41" t="s">
        <v>244</v>
      </c>
      <c r="C142" s="40" t="s">
        <v>288</v>
      </c>
      <c r="D142" s="62">
        <f>D143</f>
        <v>0</v>
      </c>
      <c r="E142" s="62">
        <f>E143</f>
        <v>0</v>
      </c>
    </row>
    <row r="143" spans="1:5" ht="63.75" hidden="1">
      <c r="A143" s="40" t="s">
        <v>256</v>
      </c>
      <c r="B143" s="41" t="s">
        <v>244</v>
      </c>
      <c r="C143" s="40" t="s">
        <v>289</v>
      </c>
      <c r="D143" s="62">
        <f>D144+D145+D146</f>
        <v>0</v>
      </c>
      <c r="E143" s="62">
        <f>E144+E145+E146</f>
        <v>0</v>
      </c>
    </row>
    <row r="144" spans="1:5" ht="76.5" hidden="1">
      <c r="A144" s="44" t="s">
        <v>44</v>
      </c>
      <c r="B144" s="45" t="s">
        <v>244</v>
      </c>
      <c r="C144" s="44" t="s">
        <v>290</v>
      </c>
      <c r="D144" s="64">
        <v>0</v>
      </c>
      <c r="E144" s="64">
        <v>0</v>
      </c>
    </row>
    <row r="145" spans="1:5" ht="242.25" hidden="1">
      <c r="A145" s="44" t="s">
        <v>32</v>
      </c>
      <c r="B145" s="45" t="s">
        <v>244</v>
      </c>
      <c r="C145" s="44" t="s">
        <v>123</v>
      </c>
      <c r="D145" s="64">
        <v>0</v>
      </c>
      <c r="E145" s="64">
        <v>0</v>
      </c>
    </row>
    <row r="146" spans="1:5" ht="63.75" hidden="1">
      <c r="A146" s="44" t="s">
        <v>78</v>
      </c>
      <c r="B146" s="45" t="s">
        <v>79</v>
      </c>
      <c r="C146" s="44" t="s">
        <v>80</v>
      </c>
      <c r="D146" s="64">
        <v>0</v>
      </c>
      <c r="E146" s="64">
        <v>0</v>
      </c>
    </row>
    <row r="147" spans="1:5" ht="51">
      <c r="A147" s="40" t="s">
        <v>276</v>
      </c>
      <c r="B147" s="41" t="s">
        <v>179</v>
      </c>
      <c r="C147" s="40" t="s">
        <v>275</v>
      </c>
      <c r="D147" s="62">
        <f>D149+D151</f>
        <v>19.2</v>
      </c>
      <c r="E147" s="62">
        <f>E149+E151</f>
        <v>19.2</v>
      </c>
    </row>
    <row r="148" spans="1:5" ht="12.75">
      <c r="A148" s="40" t="s">
        <v>21</v>
      </c>
      <c r="B148" s="41"/>
      <c r="C148" s="40"/>
      <c r="D148" s="62">
        <f>D149</f>
        <v>9.6</v>
      </c>
      <c r="E148" s="62">
        <f>E149</f>
        <v>9.6</v>
      </c>
    </row>
    <row r="149" spans="1:5" ht="38.25">
      <c r="A149" s="44" t="s">
        <v>147</v>
      </c>
      <c r="B149" s="45" t="s">
        <v>317</v>
      </c>
      <c r="C149" s="44" t="s">
        <v>96</v>
      </c>
      <c r="D149" s="64">
        <v>9.6</v>
      </c>
      <c r="E149" s="64">
        <v>9.6</v>
      </c>
    </row>
    <row r="150" spans="1:5" ht="12.75">
      <c r="A150" s="40" t="s">
        <v>15</v>
      </c>
      <c r="B150" s="45"/>
      <c r="C150" s="44"/>
      <c r="D150" s="62">
        <f>D151</f>
        <v>9.6</v>
      </c>
      <c r="E150" s="62">
        <f>E151</f>
        <v>9.6</v>
      </c>
    </row>
    <row r="151" spans="1:5" ht="38.25">
      <c r="A151" s="44" t="s">
        <v>147</v>
      </c>
      <c r="B151" s="45" t="s">
        <v>317</v>
      </c>
      <c r="C151" s="44" t="s">
        <v>106</v>
      </c>
      <c r="D151" s="64">
        <v>9.6</v>
      </c>
      <c r="E151" s="64">
        <v>9.6</v>
      </c>
    </row>
    <row r="152" spans="1:5" ht="12.75" hidden="1">
      <c r="A152" s="40" t="s">
        <v>346</v>
      </c>
      <c r="B152" s="41" t="s">
        <v>179</v>
      </c>
      <c r="C152" s="27" t="s">
        <v>345</v>
      </c>
      <c r="D152" s="62">
        <f>D153</f>
        <v>0</v>
      </c>
      <c r="E152" s="62">
        <f>E153</f>
        <v>0</v>
      </c>
    </row>
    <row r="153" spans="1:5" ht="191.25" hidden="1">
      <c r="A153" s="44" t="s">
        <v>218</v>
      </c>
      <c r="B153" s="45" t="s">
        <v>244</v>
      </c>
      <c r="C153" s="59" t="s">
        <v>163</v>
      </c>
      <c r="D153" s="64"/>
      <c r="E153" s="64">
        <v>0</v>
      </c>
    </row>
    <row r="154" spans="1:5" ht="25.5" hidden="1">
      <c r="A154" s="39" t="s">
        <v>33</v>
      </c>
      <c r="B154" s="38" t="s">
        <v>179</v>
      </c>
      <c r="C154" s="39" t="s">
        <v>34</v>
      </c>
      <c r="D154" s="68">
        <f>D155</f>
        <v>0</v>
      </c>
      <c r="E154" s="68">
        <f>E155</f>
        <v>0</v>
      </c>
    </row>
    <row r="155" spans="1:5" ht="25.5" hidden="1">
      <c r="A155" s="40" t="s">
        <v>35</v>
      </c>
      <c r="B155" s="41" t="s">
        <v>179</v>
      </c>
      <c r="C155" s="40" t="s">
        <v>36</v>
      </c>
      <c r="D155" s="62">
        <f>D156+D162+D159</f>
        <v>0</v>
      </c>
      <c r="E155" s="62">
        <f>E156+E162+E159</f>
        <v>0</v>
      </c>
    </row>
    <row r="156" spans="1:5" ht="25.5" hidden="1">
      <c r="A156" s="40" t="s">
        <v>37</v>
      </c>
      <c r="B156" s="41" t="s">
        <v>179</v>
      </c>
      <c r="C156" s="40" t="s">
        <v>45</v>
      </c>
      <c r="D156" s="62">
        <f>D157+D158</f>
        <v>0</v>
      </c>
      <c r="E156" s="62">
        <f>E157+E158</f>
        <v>0</v>
      </c>
    </row>
    <row r="157" spans="1:5" ht="25.5" hidden="1">
      <c r="A157" s="44" t="s">
        <v>8</v>
      </c>
      <c r="B157" s="45" t="s">
        <v>317</v>
      </c>
      <c r="C157" s="44" t="s">
        <v>45</v>
      </c>
      <c r="D157" s="64">
        <v>0</v>
      </c>
      <c r="E157" s="64">
        <v>0</v>
      </c>
    </row>
    <row r="158" spans="1:5" ht="25.5" hidden="1">
      <c r="A158" s="44" t="s">
        <v>9</v>
      </c>
      <c r="B158" s="45" t="s">
        <v>245</v>
      </c>
      <c r="C158" s="44" t="s">
        <v>45</v>
      </c>
      <c r="D158" s="64">
        <v>0</v>
      </c>
      <c r="E158" s="64">
        <v>0</v>
      </c>
    </row>
    <row r="159" spans="1:5" ht="38.25" hidden="1">
      <c r="A159" s="40" t="s">
        <v>237</v>
      </c>
      <c r="B159" s="41" t="s">
        <v>179</v>
      </c>
      <c r="C159" s="40" t="s">
        <v>47</v>
      </c>
      <c r="D159" s="62">
        <f>D161+D160</f>
        <v>0</v>
      </c>
      <c r="E159" s="62">
        <f>E161+E160</f>
        <v>0</v>
      </c>
    </row>
    <row r="160" spans="1:5" ht="25.5" hidden="1">
      <c r="A160" s="44" t="s">
        <v>8</v>
      </c>
      <c r="B160" s="45" t="s">
        <v>317</v>
      </c>
      <c r="C160" s="44" t="s">
        <v>47</v>
      </c>
      <c r="D160" s="64">
        <v>0</v>
      </c>
      <c r="E160" s="64">
        <v>0</v>
      </c>
    </row>
    <row r="161" spans="1:5" ht="25.5" hidden="1">
      <c r="A161" s="44" t="s">
        <v>9</v>
      </c>
      <c r="B161" s="45" t="s">
        <v>245</v>
      </c>
      <c r="C161" s="44" t="s">
        <v>47</v>
      </c>
      <c r="D161" s="64">
        <v>0</v>
      </c>
      <c r="E161" s="64">
        <v>0</v>
      </c>
    </row>
    <row r="162" spans="1:5" ht="25.5" hidden="1">
      <c r="A162" s="40" t="s">
        <v>86</v>
      </c>
      <c r="B162" s="41" t="s">
        <v>179</v>
      </c>
      <c r="C162" s="40" t="s">
        <v>49</v>
      </c>
      <c r="D162" s="64">
        <v>0</v>
      </c>
      <c r="E162" s="64">
        <v>0</v>
      </c>
    </row>
    <row r="163" spans="1:5" ht="25.5" hidden="1">
      <c r="A163" s="44" t="s">
        <v>8</v>
      </c>
      <c r="B163" s="45" t="s">
        <v>317</v>
      </c>
      <c r="C163" s="44" t="s">
        <v>49</v>
      </c>
      <c r="D163" s="64">
        <v>0</v>
      </c>
      <c r="E163" s="64">
        <v>0</v>
      </c>
    </row>
    <row r="164" spans="1:5" ht="12.75" hidden="1">
      <c r="A164" s="39" t="s">
        <v>280</v>
      </c>
      <c r="B164" s="38" t="s">
        <v>179</v>
      </c>
      <c r="C164" s="39" t="s">
        <v>278</v>
      </c>
      <c r="D164" s="68">
        <f>D165</f>
        <v>0</v>
      </c>
      <c r="E164" s="68">
        <f>E165</f>
        <v>0</v>
      </c>
    </row>
    <row r="165" spans="1:5" ht="25.5" hidden="1">
      <c r="A165" s="40" t="s">
        <v>281</v>
      </c>
      <c r="B165" s="41" t="s">
        <v>179</v>
      </c>
      <c r="C165" s="40" t="s">
        <v>279</v>
      </c>
      <c r="D165" s="62">
        <f>D166</f>
        <v>0</v>
      </c>
      <c r="E165" s="62">
        <f>E166</f>
        <v>0</v>
      </c>
    </row>
    <row r="166" spans="1:5" ht="25.5" hidden="1">
      <c r="A166" s="40" t="s">
        <v>281</v>
      </c>
      <c r="B166" s="41" t="s">
        <v>179</v>
      </c>
      <c r="C166" s="40" t="s">
        <v>81</v>
      </c>
      <c r="D166" s="62">
        <f>SUM(D167:D167)</f>
        <v>0</v>
      </c>
      <c r="E166" s="62">
        <f>SUM(E167:E167)</f>
        <v>0</v>
      </c>
    </row>
    <row r="167" spans="1:5" ht="25.5" hidden="1">
      <c r="A167" s="44" t="s">
        <v>8</v>
      </c>
      <c r="B167" s="45" t="s">
        <v>317</v>
      </c>
      <c r="C167" s="44" t="s">
        <v>81</v>
      </c>
      <c r="D167" s="64">
        <v>0</v>
      </c>
      <c r="E167" s="64">
        <v>0</v>
      </c>
    </row>
    <row r="168" spans="1:5" ht="38.25" hidden="1">
      <c r="A168" s="39" t="s">
        <v>93</v>
      </c>
      <c r="B168" s="38" t="s">
        <v>179</v>
      </c>
      <c r="C168" s="39" t="s">
        <v>94</v>
      </c>
      <c r="D168" s="72">
        <f>D169</f>
        <v>0</v>
      </c>
      <c r="E168" s="72">
        <f>E169</f>
        <v>0</v>
      </c>
    </row>
    <row r="169" spans="1:5" ht="38.25" hidden="1">
      <c r="A169" s="40" t="s">
        <v>258</v>
      </c>
      <c r="B169" s="41" t="s">
        <v>179</v>
      </c>
      <c r="C169" s="40" t="s">
        <v>95</v>
      </c>
      <c r="D169" s="73">
        <f>SUM(D170:D171)</f>
        <v>0</v>
      </c>
      <c r="E169" s="73">
        <f>SUM(E170:E171)</f>
        <v>0</v>
      </c>
    </row>
    <row r="170" spans="1:5" ht="25.5" hidden="1">
      <c r="A170" s="47" t="s">
        <v>9</v>
      </c>
      <c r="B170" s="45">
        <v>903</v>
      </c>
      <c r="C170" s="44" t="s">
        <v>95</v>
      </c>
      <c r="D170" s="64">
        <v>0</v>
      </c>
      <c r="E170" s="64">
        <v>0</v>
      </c>
    </row>
    <row r="171" spans="1:5" ht="25.5" hidden="1">
      <c r="A171" s="44" t="s">
        <v>38</v>
      </c>
      <c r="B171" s="45" t="s">
        <v>244</v>
      </c>
      <c r="C171" s="44" t="s">
        <v>95</v>
      </c>
      <c r="D171" s="64">
        <v>0</v>
      </c>
      <c r="E171" s="64">
        <v>0</v>
      </c>
    </row>
    <row r="172" spans="1:5" ht="12.75">
      <c r="A172" s="54" t="s">
        <v>169</v>
      </c>
      <c r="B172" s="38"/>
      <c r="C172" s="39"/>
      <c r="D172" s="68">
        <f>D11+D110</f>
        <v>946526.7</v>
      </c>
      <c r="E172" s="68">
        <f>E11+E110</f>
        <v>964129.1</v>
      </c>
    </row>
  </sheetData>
  <sheetProtection/>
  <mergeCells count="8">
    <mergeCell ref="E8:E10"/>
    <mergeCell ref="B9:B10"/>
    <mergeCell ref="C9:C10"/>
    <mergeCell ref="D8:D10"/>
    <mergeCell ref="A5:C5"/>
    <mergeCell ref="A6:C6"/>
    <mergeCell ref="B8:C8"/>
    <mergeCell ref="A8:A10"/>
  </mergeCells>
  <printOptions/>
  <pageMargins left="0.7874015748031497" right="0.3937007874015748" top="0.3937007874015748" bottom="0.5511811023622047" header="0.5118110236220472" footer="0.35433070866141736"/>
  <pageSetup fitToHeight="6" fitToWidth="1" horizontalDpi="600" verticalDpi="600" orientation="portrait" paperSize="9" scale="82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9"/>
  <sheetViews>
    <sheetView zoomScalePageLayoutView="0" workbookViewId="0" topLeftCell="A1">
      <selection activeCell="B134" sqref="B134"/>
    </sheetView>
  </sheetViews>
  <sheetFormatPr defaultColWidth="9.140625" defaultRowHeight="12.75"/>
  <cols>
    <col min="1" max="1" width="10.57421875" style="12" customWidth="1"/>
    <col min="2" max="2" width="21.8515625" style="12" customWidth="1"/>
    <col min="3" max="3" width="83.7109375" style="12" customWidth="1"/>
    <col min="4" max="4" width="9.140625" style="12" customWidth="1"/>
    <col min="5" max="5" width="20.57421875" style="12" hidden="1" customWidth="1"/>
    <col min="6" max="6" width="56.8515625" style="12" hidden="1" customWidth="1"/>
    <col min="7" max="7" width="64.421875" style="12" customWidth="1"/>
    <col min="8" max="16384" width="9.140625" style="12" customWidth="1"/>
  </cols>
  <sheetData>
    <row r="1" spans="1:3" ht="12.75">
      <c r="A1" s="7"/>
      <c r="B1" s="7"/>
      <c r="C1" s="8" t="s">
        <v>213</v>
      </c>
    </row>
    <row r="2" spans="1:3" ht="12.75">
      <c r="A2" s="7"/>
      <c r="B2" s="7"/>
      <c r="C2" s="8" t="s">
        <v>187</v>
      </c>
    </row>
    <row r="3" spans="1:3" ht="12.75">
      <c r="A3" s="7"/>
      <c r="B3" s="7"/>
      <c r="C3" s="2" t="s">
        <v>430</v>
      </c>
    </row>
    <row r="4" spans="1:3" ht="12.75">
      <c r="A4" s="7"/>
      <c r="B4" s="7"/>
      <c r="C4" s="8"/>
    </row>
    <row r="5" spans="1:3" ht="12.75">
      <c r="A5" s="136" t="s">
        <v>295</v>
      </c>
      <c r="B5" s="136"/>
      <c r="C5" s="136"/>
    </row>
    <row r="6" spans="1:3" ht="12.75">
      <c r="A6" s="137" t="s">
        <v>377</v>
      </c>
      <c r="B6" s="137"/>
      <c r="C6" s="137"/>
    </row>
    <row r="7" spans="1:3" ht="12.75">
      <c r="A7" s="9"/>
      <c r="B7" s="9"/>
      <c r="C7" s="9"/>
    </row>
    <row r="8" spans="1:3" ht="17.25" customHeight="1">
      <c r="A8" s="138" t="s">
        <v>104</v>
      </c>
      <c r="B8" s="138" t="s">
        <v>102</v>
      </c>
      <c r="C8" s="138" t="s">
        <v>101</v>
      </c>
    </row>
    <row r="9" spans="1:3" ht="16.5" customHeight="1">
      <c r="A9" s="139"/>
      <c r="B9" s="139"/>
      <c r="C9" s="139"/>
    </row>
    <row r="10" spans="1:3" ht="18.75" customHeight="1">
      <c r="A10" s="140"/>
      <c r="B10" s="140"/>
      <c r="C10" s="140"/>
    </row>
    <row r="11" spans="1:3" ht="12.75" customHeight="1">
      <c r="A11" s="131" t="s">
        <v>214</v>
      </c>
      <c r="B11" s="132"/>
      <c r="C11" s="133"/>
    </row>
    <row r="12" spans="1:3" ht="25.5">
      <c r="A12" s="27">
        <v>902</v>
      </c>
      <c r="B12" s="27" t="s">
        <v>271</v>
      </c>
      <c r="C12" s="46" t="s">
        <v>273</v>
      </c>
    </row>
    <row r="13" spans="1:3" ht="12.75">
      <c r="A13" s="27">
        <v>902</v>
      </c>
      <c r="B13" s="27" t="s">
        <v>267</v>
      </c>
      <c r="C13" s="48" t="s">
        <v>268</v>
      </c>
    </row>
    <row r="14" spans="1:3" ht="38.25">
      <c r="A14" s="27">
        <v>902</v>
      </c>
      <c r="B14" s="27" t="s">
        <v>305</v>
      </c>
      <c r="C14" s="46" t="s">
        <v>337</v>
      </c>
    </row>
    <row r="15" spans="1:3" ht="25.5">
      <c r="A15" s="27">
        <v>902</v>
      </c>
      <c r="B15" s="27" t="s">
        <v>204</v>
      </c>
      <c r="C15" s="46" t="s">
        <v>205</v>
      </c>
    </row>
    <row r="16" spans="1:3" ht="12.75">
      <c r="A16" s="27">
        <v>902</v>
      </c>
      <c r="B16" s="27" t="s">
        <v>131</v>
      </c>
      <c r="C16" s="46" t="s">
        <v>132</v>
      </c>
    </row>
    <row r="17" spans="1:3" ht="12.75">
      <c r="A17" s="27">
        <v>902</v>
      </c>
      <c r="B17" s="27" t="s">
        <v>133</v>
      </c>
      <c r="C17" s="46" t="s">
        <v>134</v>
      </c>
    </row>
    <row r="18" spans="1:3" ht="12.75">
      <c r="A18" s="27">
        <v>902</v>
      </c>
      <c r="B18" s="27" t="s">
        <v>306</v>
      </c>
      <c r="C18" s="46" t="s">
        <v>260</v>
      </c>
    </row>
    <row r="19" spans="1:3" ht="12.75">
      <c r="A19" s="27">
        <v>902</v>
      </c>
      <c r="B19" s="27" t="s">
        <v>135</v>
      </c>
      <c r="C19" s="46" t="s">
        <v>261</v>
      </c>
    </row>
    <row r="20" spans="1:3" ht="25.5">
      <c r="A20" s="27">
        <v>902</v>
      </c>
      <c r="B20" s="27" t="s">
        <v>96</v>
      </c>
      <c r="C20" s="40" t="s">
        <v>147</v>
      </c>
    </row>
    <row r="21" spans="1:3" ht="38.25">
      <c r="A21" s="27">
        <v>902</v>
      </c>
      <c r="B21" s="27" t="s">
        <v>378</v>
      </c>
      <c r="C21" s="40" t="s">
        <v>379</v>
      </c>
    </row>
    <row r="22" spans="1:3" ht="12.75">
      <c r="A22" s="27">
        <v>902</v>
      </c>
      <c r="B22" s="27" t="s">
        <v>210</v>
      </c>
      <c r="C22" s="46" t="s">
        <v>140</v>
      </c>
    </row>
    <row r="23" spans="1:3" ht="25.5">
      <c r="A23" s="27">
        <v>902</v>
      </c>
      <c r="B23" s="6" t="s">
        <v>89</v>
      </c>
      <c r="C23" s="77" t="s">
        <v>90</v>
      </c>
    </row>
    <row r="24" spans="1:3" ht="25.5">
      <c r="A24" s="27">
        <v>902</v>
      </c>
      <c r="B24" s="6" t="s">
        <v>91</v>
      </c>
      <c r="C24" s="77" t="s">
        <v>92</v>
      </c>
    </row>
    <row r="25" spans="1:3" ht="25.5">
      <c r="A25" s="27">
        <v>902</v>
      </c>
      <c r="B25" s="6" t="s">
        <v>87</v>
      </c>
      <c r="C25" s="77" t="s">
        <v>88</v>
      </c>
    </row>
    <row r="26" spans="1:3" ht="25.5">
      <c r="A26" s="27">
        <v>902</v>
      </c>
      <c r="B26" s="6" t="s">
        <v>45</v>
      </c>
      <c r="C26" s="77" t="s">
        <v>46</v>
      </c>
    </row>
    <row r="27" spans="1:3" ht="25.5">
      <c r="A27" s="27">
        <v>902</v>
      </c>
      <c r="B27" s="6" t="s">
        <v>47</v>
      </c>
      <c r="C27" s="77" t="s">
        <v>48</v>
      </c>
    </row>
    <row r="28" spans="1:3" ht="25.5">
      <c r="A28" s="27">
        <v>902</v>
      </c>
      <c r="B28" s="6" t="s">
        <v>49</v>
      </c>
      <c r="C28" s="77" t="s">
        <v>86</v>
      </c>
    </row>
    <row r="29" spans="1:3" ht="12.75">
      <c r="A29" s="27">
        <v>902</v>
      </c>
      <c r="B29" s="27" t="s">
        <v>81</v>
      </c>
      <c r="C29" s="40" t="s">
        <v>281</v>
      </c>
    </row>
    <row r="30" spans="1:3" ht="12.75" customHeight="1">
      <c r="A30" s="27">
        <v>902</v>
      </c>
      <c r="B30" s="27" t="s">
        <v>95</v>
      </c>
      <c r="C30" s="46" t="s">
        <v>258</v>
      </c>
    </row>
    <row r="31" spans="1:3" ht="12.75" customHeight="1">
      <c r="A31" s="131" t="s">
        <v>215</v>
      </c>
      <c r="B31" s="132"/>
      <c r="C31" s="133"/>
    </row>
    <row r="32" spans="1:3" ht="25.5">
      <c r="A32" s="78" t="s">
        <v>245</v>
      </c>
      <c r="B32" s="27" t="s">
        <v>271</v>
      </c>
      <c r="C32" s="46" t="s">
        <v>273</v>
      </c>
    </row>
    <row r="33" spans="1:3" ht="12.75">
      <c r="A33" s="78" t="s">
        <v>245</v>
      </c>
      <c r="B33" s="27" t="s">
        <v>267</v>
      </c>
      <c r="C33" s="48" t="s">
        <v>268</v>
      </c>
    </row>
    <row r="34" spans="1:3" ht="38.25">
      <c r="A34" s="78" t="s">
        <v>245</v>
      </c>
      <c r="B34" s="27" t="s">
        <v>372</v>
      </c>
      <c r="C34" s="48" t="s">
        <v>371</v>
      </c>
    </row>
    <row r="35" spans="1:3" ht="25.5">
      <c r="A35" s="78" t="s">
        <v>245</v>
      </c>
      <c r="B35" s="27" t="s">
        <v>380</v>
      </c>
      <c r="C35" s="48" t="s">
        <v>381</v>
      </c>
    </row>
    <row r="36" spans="1:3" ht="38.25">
      <c r="A36" s="78" t="s">
        <v>245</v>
      </c>
      <c r="B36" s="27" t="s">
        <v>305</v>
      </c>
      <c r="C36" s="46" t="s">
        <v>337</v>
      </c>
    </row>
    <row r="37" spans="1:3" ht="25.5">
      <c r="A37" s="78" t="s">
        <v>245</v>
      </c>
      <c r="B37" s="27" t="s">
        <v>204</v>
      </c>
      <c r="C37" s="46" t="s">
        <v>205</v>
      </c>
    </row>
    <row r="38" spans="1:3" ht="12.75">
      <c r="A38" s="78" t="s">
        <v>245</v>
      </c>
      <c r="B38" s="27" t="s">
        <v>131</v>
      </c>
      <c r="C38" s="46" t="s">
        <v>132</v>
      </c>
    </row>
    <row r="39" spans="1:3" ht="12.75">
      <c r="A39" s="79" t="s">
        <v>245</v>
      </c>
      <c r="B39" s="27" t="s">
        <v>133</v>
      </c>
      <c r="C39" s="46" t="s">
        <v>134</v>
      </c>
    </row>
    <row r="40" spans="1:3" ht="12.75">
      <c r="A40" s="78" t="s">
        <v>245</v>
      </c>
      <c r="B40" s="27" t="s">
        <v>42</v>
      </c>
      <c r="C40" s="46" t="s">
        <v>105</v>
      </c>
    </row>
    <row r="41" spans="1:3" ht="12.75">
      <c r="A41" s="78" t="s">
        <v>245</v>
      </c>
      <c r="B41" s="27" t="s">
        <v>306</v>
      </c>
      <c r="C41" s="46" t="s">
        <v>260</v>
      </c>
    </row>
    <row r="42" spans="1:3" ht="25.5">
      <c r="A42" s="78" t="s">
        <v>245</v>
      </c>
      <c r="B42" s="27" t="s">
        <v>310</v>
      </c>
      <c r="C42" s="46" t="s">
        <v>264</v>
      </c>
    </row>
    <row r="43" spans="1:3" ht="25.5">
      <c r="A43" s="78" t="s">
        <v>245</v>
      </c>
      <c r="B43" s="27" t="s">
        <v>137</v>
      </c>
      <c r="C43" s="46" t="s">
        <v>138</v>
      </c>
    </row>
    <row r="44" spans="1:3" ht="12.75">
      <c r="A44" s="78" t="s">
        <v>245</v>
      </c>
      <c r="B44" s="27" t="s">
        <v>135</v>
      </c>
      <c r="C44" s="46" t="s">
        <v>261</v>
      </c>
    </row>
    <row r="45" spans="1:3" ht="12.75">
      <c r="A45" s="78" t="s">
        <v>245</v>
      </c>
      <c r="B45" s="27" t="s">
        <v>210</v>
      </c>
      <c r="C45" s="46" t="s">
        <v>140</v>
      </c>
    </row>
    <row r="46" spans="1:3" ht="25.5">
      <c r="A46" s="78" t="s">
        <v>245</v>
      </c>
      <c r="B46" s="6" t="s">
        <v>89</v>
      </c>
      <c r="C46" s="77" t="s">
        <v>90</v>
      </c>
    </row>
    <row r="47" spans="1:3" ht="25.5">
      <c r="A47" s="78" t="s">
        <v>245</v>
      </c>
      <c r="B47" s="6" t="s">
        <v>91</v>
      </c>
      <c r="C47" s="77" t="s">
        <v>92</v>
      </c>
    </row>
    <row r="48" spans="1:3" ht="25.5">
      <c r="A48" s="78" t="s">
        <v>245</v>
      </c>
      <c r="B48" s="6" t="s">
        <v>87</v>
      </c>
      <c r="C48" s="77" t="s">
        <v>88</v>
      </c>
    </row>
    <row r="49" spans="1:3" ht="25.5">
      <c r="A49" s="78" t="s">
        <v>245</v>
      </c>
      <c r="B49" s="6" t="s">
        <v>45</v>
      </c>
      <c r="C49" s="77" t="s">
        <v>46</v>
      </c>
    </row>
    <row r="50" spans="1:3" ht="25.5">
      <c r="A50" s="78" t="s">
        <v>245</v>
      </c>
      <c r="B50" s="6" t="s">
        <v>47</v>
      </c>
      <c r="C50" s="77" t="s">
        <v>48</v>
      </c>
    </row>
    <row r="51" spans="1:3" ht="25.5">
      <c r="A51" s="78" t="s">
        <v>245</v>
      </c>
      <c r="B51" s="6" t="s">
        <v>49</v>
      </c>
      <c r="C51" s="77" t="s">
        <v>86</v>
      </c>
    </row>
    <row r="52" spans="1:3" ht="12.75" customHeight="1">
      <c r="A52" s="78" t="s">
        <v>245</v>
      </c>
      <c r="B52" s="27" t="s">
        <v>81</v>
      </c>
      <c r="C52" s="40" t="s">
        <v>281</v>
      </c>
    </row>
    <row r="53" spans="1:3" ht="25.5">
      <c r="A53" s="78" t="s">
        <v>245</v>
      </c>
      <c r="B53" s="27" t="s">
        <v>282</v>
      </c>
      <c r="C53" s="46" t="s">
        <v>283</v>
      </c>
    </row>
    <row r="54" spans="1:3" ht="12.75" customHeight="1">
      <c r="A54" s="79" t="s">
        <v>245</v>
      </c>
      <c r="B54" s="27" t="s">
        <v>95</v>
      </c>
      <c r="C54" s="46" t="s">
        <v>258</v>
      </c>
    </row>
    <row r="55" spans="1:3" ht="12.75" customHeight="1">
      <c r="A55" s="131" t="s">
        <v>38</v>
      </c>
      <c r="B55" s="132"/>
      <c r="C55" s="133"/>
    </row>
    <row r="56" spans="1:3" ht="38.25">
      <c r="A56" s="27">
        <v>904</v>
      </c>
      <c r="B56" s="27" t="s">
        <v>171</v>
      </c>
      <c r="C56" s="46" t="s">
        <v>216</v>
      </c>
    </row>
    <row r="57" spans="1:3" ht="38.25">
      <c r="A57" s="27">
        <v>904</v>
      </c>
      <c r="B57" s="27" t="s">
        <v>296</v>
      </c>
      <c r="C57" s="46" t="s">
        <v>222</v>
      </c>
    </row>
    <row r="58" spans="1:3" ht="25.5">
      <c r="A58" s="27">
        <v>904</v>
      </c>
      <c r="B58" s="27" t="s">
        <v>223</v>
      </c>
      <c r="C58" s="46" t="s">
        <v>224</v>
      </c>
    </row>
    <row r="59" spans="1:3" ht="25.5">
      <c r="A59" s="27">
        <v>904</v>
      </c>
      <c r="B59" s="27" t="s">
        <v>225</v>
      </c>
      <c r="C59" s="46" t="s">
        <v>226</v>
      </c>
    </row>
    <row r="60" spans="1:3" ht="38.25">
      <c r="A60" s="27">
        <v>904</v>
      </c>
      <c r="B60" s="27" t="s">
        <v>266</v>
      </c>
      <c r="C60" s="40" t="s">
        <v>412</v>
      </c>
    </row>
    <row r="61" spans="1:3" ht="38.25">
      <c r="A61" s="27">
        <v>904</v>
      </c>
      <c r="B61" s="27" t="s">
        <v>413</v>
      </c>
      <c r="C61" s="40" t="s">
        <v>414</v>
      </c>
    </row>
    <row r="62" spans="1:3" ht="38.25">
      <c r="A62" s="78" t="s">
        <v>244</v>
      </c>
      <c r="B62" s="27" t="s">
        <v>184</v>
      </c>
      <c r="C62" s="46" t="s">
        <v>367</v>
      </c>
    </row>
    <row r="63" spans="1:3" ht="38.25">
      <c r="A63" s="78" t="s">
        <v>244</v>
      </c>
      <c r="B63" s="27" t="s">
        <v>301</v>
      </c>
      <c r="C63" s="46" t="s">
        <v>370</v>
      </c>
    </row>
    <row r="64" spans="1:3" ht="25.5">
      <c r="A64" s="78" t="s">
        <v>244</v>
      </c>
      <c r="B64" s="27" t="s">
        <v>271</v>
      </c>
      <c r="C64" s="46" t="s">
        <v>273</v>
      </c>
    </row>
    <row r="65" spans="1:3" ht="12.75">
      <c r="A65" s="78" t="s">
        <v>244</v>
      </c>
      <c r="B65" s="27" t="s">
        <v>267</v>
      </c>
      <c r="C65" s="48" t="s">
        <v>268</v>
      </c>
    </row>
    <row r="66" spans="1:3" ht="51">
      <c r="A66" s="78" t="s">
        <v>244</v>
      </c>
      <c r="B66" s="27" t="s">
        <v>269</v>
      </c>
      <c r="C66" s="46" t="s">
        <v>411</v>
      </c>
    </row>
    <row r="67" spans="1:3" ht="25.5">
      <c r="A67" s="78" t="s">
        <v>244</v>
      </c>
      <c r="B67" s="27" t="s">
        <v>270</v>
      </c>
      <c r="C67" s="46" t="s">
        <v>415</v>
      </c>
    </row>
    <row r="68" spans="1:3" ht="25.5">
      <c r="A68" s="78" t="s">
        <v>244</v>
      </c>
      <c r="B68" s="27" t="s">
        <v>416</v>
      </c>
      <c r="C68" s="46" t="s">
        <v>417</v>
      </c>
    </row>
    <row r="69" spans="1:3" s="7" customFormat="1" ht="38.25">
      <c r="A69" s="78" t="s">
        <v>244</v>
      </c>
      <c r="B69" s="27" t="s">
        <v>305</v>
      </c>
      <c r="C69" s="46" t="s">
        <v>337</v>
      </c>
    </row>
    <row r="70" spans="1:3" s="7" customFormat="1" ht="25.5">
      <c r="A70" s="78" t="s">
        <v>244</v>
      </c>
      <c r="B70" s="27" t="s">
        <v>74</v>
      </c>
      <c r="C70" s="46" t="s">
        <v>73</v>
      </c>
    </row>
    <row r="71" spans="1:3" ht="25.5">
      <c r="A71" s="78">
        <v>904</v>
      </c>
      <c r="B71" s="27" t="s">
        <v>204</v>
      </c>
      <c r="C71" s="46" t="s">
        <v>205</v>
      </c>
    </row>
    <row r="72" spans="1:3" ht="12.75">
      <c r="A72" s="78" t="s">
        <v>244</v>
      </c>
      <c r="B72" s="27" t="s">
        <v>131</v>
      </c>
      <c r="C72" s="46" t="s">
        <v>132</v>
      </c>
    </row>
    <row r="73" spans="1:3" s="7" customFormat="1" ht="12.75">
      <c r="A73" s="78" t="s">
        <v>244</v>
      </c>
      <c r="B73" s="27" t="s">
        <v>133</v>
      </c>
      <c r="C73" s="46" t="s">
        <v>134</v>
      </c>
    </row>
    <row r="74" spans="1:3" ht="25.5">
      <c r="A74" s="78" t="s">
        <v>244</v>
      </c>
      <c r="B74" s="27" t="s">
        <v>20</v>
      </c>
      <c r="C74" s="46" t="s">
        <v>227</v>
      </c>
    </row>
    <row r="75" spans="1:3" ht="25.5">
      <c r="A75" s="78" t="s">
        <v>244</v>
      </c>
      <c r="B75" s="27" t="s">
        <v>19</v>
      </c>
      <c r="C75" s="46" t="s">
        <v>228</v>
      </c>
    </row>
    <row r="76" spans="1:6" ht="12.75">
      <c r="A76" s="78" t="s">
        <v>244</v>
      </c>
      <c r="B76" s="27" t="s">
        <v>306</v>
      </c>
      <c r="C76" s="46" t="s">
        <v>260</v>
      </c>
      <c r="E76" s="29"/>
      <c r="F76" s="30"/>
    </row>
    <row r="77" spans="1:6" ht="30" customHeight="1">
      <c r="A77" s="78" t="s">
        <v>244</v>
      </c>
      <c r="B77" s="27" t="s">
        <v>338</v>
      </c>
      <c r="C77" s="46" t="s">
        <v>257</v>
      </c>
      <c r="E77" s="29" t="s">
        <v>89</v>
      </c>
      <c r="F77" s="30" t="s">
        <v>90</v>
      </c>
    </row>
    <row r="78" spans="1:6" ht="28.5" customHeight="1">
      <c r="A78" s="78" t="s">
        <v>244</v>
      </c>
      <c r="B78" s="27" t="s">
        <v>248</v>
      </c>
      <c r="C78" s="46" t="s">
        <v>136</v>
      </c>
      <c r="E78" s="29" t="s">
        <v>91</v>
      </c>
      <c r="F78" s="30" t="s">
        <v>92</v>
      </c>
    </row>
    <row r="79" spans="1:6" ht="38.25">
      <c r="A79" s="78" t="s">
        <v>244</v>
      </c>
      <c r="B79" s="27" t="s">
        <v>137</v>
      </c>
      <c r="C79" s="46" t="s">
        <v>138</v>
      </c>
      <c r="E79" s="29" t="s">
        <v>87</v>
      </c>
      <c r="F79" s="30" t="s">
        <v>88</v>
      </c>
    </row>
    <row r="80" spans="1:6" ht="38.25">
      <c r="A80" s="78" t="s">
        <v>244</v>
      </c>
      <c r="B80" s="27" t="s">
        <v>265</v>
      </c>
      <c r="C80" s="46" t="s">
        <v>139</v>
      </c>
      <c r="E80" s="29" t="s">
        <v>47</v>
      </c>
      <c r="F80" s="30" t="s">
        <v>48</v>
      </c>
    </row>
    <row r="81" spans="1:6" ht="25.5">
      <c r="A81" s="78" t="s">
        <v>244</v>
      </c>
      <c r="B81" s="27" t="s">
        <v>135</v>
      </c>
      <c r="C81" s="46" t="s">
        <v>261</v>
      </c>
      <c r="E81" s="29" t="s">
        <v>49</v>
      </c>
      <c r="F81" s="30" t="s">
        <v>86</v>
      </c>
    </row>
    <row r="82" spans="1:6" ht="38.25">
      <c r="A82" s="78" t="s">
        <v>244</v>
      </c>
      <c r="B82" s="27" t="s">
        <v>289</v>
      </c>
      <c r="C82" s="46" t="s">
        <v>256</v>
      </c>
      <c r="E82" s="31" t="s">
        <v>282</v>
      </c>
      <c r="F82" s="32" t="s">
        <v>283</v>
      </c>
    </row>
    <row r="83" spans="1:6" ht="12.75">
      <c r="A83" s="78" t="s">
        <v>244</v>
      </c>
      <c r="B83" s="27" t="s">
        <v>98</v>
      </c>
      <c r="C83" s="46" t="s">
        <v>43</v>
      </c>
      <c r="E83" s="29"/>
      <c r="F83" s="30"/>
    </row>
    <row r="84" spans="1:3" ht="12.75">
      <c r="A84" s="78" t="s">
        <v>244</v>
      </c>
      <c r="B84" s="27" t="s">
        <v>42</v>
      </c>
      <c r="C84" s="46" t="s">
        <v>105</v>
      </c>
    </row>
    <row r="85" spans="1:3" ht="12.75">
      <c r="A85" s="78" t="s">
        <v>244</v>
      </c>
      <c r="B85" s="27" t="s">
        <v>210</v>
      </c>
      <c r="C85" s="46" t="s">
        <v>140</v>
      </c>
    </row>
    <row r="86" spans="1:3" ht="25.5">
      <c r="A86" s="78" t="s">
        <v>244</v>
      </c>
      <c r="B86" s="6" t="s">
        <v>89</v>
      </c>
      <c r="C86" s="77" t="s">
        <v>90</v>
      </c>
    </row>
    <row r="87" spans="1:3" ht="12.75" customHeight="1">
      <c r="A87" s="78" t="s">
        <v>244</v>
      </c>
      <c r="B87" s="6" t="s">
        <v>91</v>
      </c>
      <c r="C87" s="77" t="s">
        <v>92</v>
      </c>
    </row>
    <row r="88" spans="1:3" ht="25.5">
      <c r="A88" s="78" t="s">
        <v>244</v>
      </c>
      <c r="B88" s="6" t="s">
        <v>87</v>
      </c>
      <c r="C88" s="77" t="s">
        <v>88</v>
      </c>
    </row>
    <row r="89" spans="1:3" ht="25.5">
      <c r="A89" s="78" t="s">
        <v>244</v>
      </c>
      <c r="B89" s="6" t="s">
        <v>45</v>
      </c>
      <c r="C89" s="77" t="s">
        <v>46</v>
      </c>
    </row>
    <row r="90" spans="1:3" ht="25.5">
      <c r="A90" s="78" t="s">
        <v>244</v>
      </c>
      <c r="B90" s="6" t="s">
        <v>47</v>
      </c>
      <c r="C90" s="77" t="s">
        <v>48</v>
      </c>
    </row>
    <row r="91" spans="1:3" ht="25.5">
      <c r="A91" s="78" t="s">
        <v>244</v>
      </c>
      <c r="B91" s="6" t="s">
        <v>49</v>
      </c>
      <c r="C91" s="77" t="s">
        <v>86</v>
      </c>
    </row>
    <row r="92" spans="1:3" ht="12.75">
      <c r="A92" s="78" t="s">
        <v>244</v>
      </c>
      <c r="B92" s="27" t="s">
        <v>81</v>
      </c>
      <c r="C92" s="40" t="s">
        <v>281</v>
      </c>
    </row>
    <row r="93" spans="1:3" ht="25.5">
      <c r="A93" s="78" t="s">
        <v>244</v>
      </c>
      <c r="B93" s="27" t="s">
        <v>229</v>
      </c>
      <c r="C93" s="46" t="s">
        <v>259</v>
      </c>
    </row>
    <row r="94" spans="1:3" ht="26.25" customHeight="1">
      <c r="A94" s="78" t="s">
        <v>244</v>
      </c>
      <c r="B94" s="27" t="s">
        <v>282</v>
      </c>
      <c r="C94" s="46" t="s">
        <v>283</v>
      </c>
    </row>
    <row r="95" spans="1:3" ht="25.5">
      <c r="A95" s="78" t="s">
        <v>244</v>
      </c>
      <c r="B95" s="27" t="s">
        <v>95</v>
      </c>
      <c r="C95" s="46" t="s">
        <v>258</v>
      </c>
    </row>
    <row r="96" spans="1:3" ht="12.75" customHeight="1">
      <c r="A96" s="131" t="s">
        <v>39</v>
      </c>
      <c r="B96" s="132"/>
      <c r="C96" s="133"/>
    </row>
    <row r="97" spans="1:3" ht="12.75">
      <c r="A97" s="78" t="s">
        <v>246</v>
      </c>
      <c r="B97" s="27" t="s">
        <v>267</v>
      </c>
      <c r="C97" s="48" t="s">
        <v>268</v>
      </c>
    </row>
    <row r="98" spans="1:3" ht="38.25">
      <c r="A98" s="78" t="s">
        <v>246</v>
      </c>
      <c r="B98" s="27" t="s">
        <v>305</v>
      </c>
      <c r="C98" s="46" t="s">
        <v>337</v>
      </c>
    </row>
    <row r="99" spans="1:3" ht="25.5">
      <c r="A99" s="78" t="s">
        <v>246</v>
      </c>
      <c r="B99" s="27" t="s">
        <v>204</v>
      </c>
      <c r="C99" s="46" t="s">
        <v>205</v>
      </c>
    </row>
    <row r="100" spans="1:3" ht="12.75">
      <c r="A100" s="78" t="s">
        <v>246</v>
      </c>
      <c r="B100" s="27" t="s">
        <v>131</v>
      </c>
      <c r="C100" s="46" t="s">
        <v>132</v>
      </c>
    </row>
    <row r="101" spans="1:3" ht="12.75">
      <c r="A101" s="78" t="s">
        <v>246</v>
      </c>
      <c r="B101" s="27" t="s">
        <v>133</v>
      </c>
      <c r="C101" s="46" t="s">
        <v>134</v>
      </c>
    </row>
    <row r="102" spans="1:3" ht="12.75">
      <c r="A102" s="78" t="s">
        <v>246</v>
      </c>
      <c r="B102" s="27" t="s">
        <v>238</v>
      </c>
      <c r="C102" s="46" t="s">
        <v>141</v>
      </c>
    </row>
    <row r="103" spans="1:3" ht="25.5">
      <c r="A103" s="78" t="s">
        <v>246</v>
      </c>
      <c r="B103" s="27" t="s">
        <v>355</v>
      </c>
      <c r="C103" s="46" t="s">
        <v>185</v>
      </c>
    </row>
    <row r="104" spans="1:3" ht="12.75">
      <c r="A104" s="79" t="s">
        <v>246</v>
      </c>
      <c r="B104" s="27" t="s">
        <v>142</v>
      </c>
      <c r="C104" s="46" t="s">
        <v>143</v>
      </c>
    </row>
    <row r="105" spans="1:3" ht="12.75">
      <c r="A105" s="79" t="s">
        <v>246</v>
      </c>
      <c r="B105" s="27" t="s">
        <v>306</v>
      </c>
      <c r="C105" s="46" t="s">
        <v>260</v>
      </c>
    </row>
    <row r="106" spans="1:3" ht="12.75">
      <c r="A106" s="78" t="s">
        <v>246</v>
      </c>
      <c r="B106" s="27" t="s">
        <v>135</v>
      </c>
      <c r="C106" s="46" t="s">
        <v>261</v>
      </c>
    </row>
    <row r="107" spans="1:3" ht="38.25">
      <c r="A107" s="78" t="s">
        <v>246</v>
      </c>
      <c r="B107" s="27" t="s">
        <v>289</v>
      </c>
      <c r="C107" s="46" t="s">
        <v>256</v>
      </c>
    </row>
    <row r="108" spans="1:3" ht="12.75">
      <c r="A108" s="78" t="s">
        <v>246</v>
      </c>
      <c r="B108" s="27" t="s">
        <v>210</v>
      </c>
      <c r="C108" s="46" t="s">
        <v>140</v>
      </c>
    </row>
    <row r="109" spans="1:3" ht="51">
      <c r="A109" s="78" t="s">
        <v>246</v>
      </c>
      <c r="B109" s="27" t="s">
        <v>144</v>
      </c>
      <c r="C109" s="46" t="s">
        <v>145</v>
      </c>
    </row>
    <row r="110" spans="1:3" ht="25.5">
      <c r="A110" s="78" t="s">
        <v>246</v>
      </c>
      <c r="B110" s="27" t="s">
        <v>229</v>
      </c>
      <c r="C110" s="46" t="s">
        <v>259</v>
      </c>
    </row>
    <row r="111" spans="1:3" ht="25.5">
      <c r="A111" s="79" t="s">
        <v>246</v>
      </c>
      <c r="B111" s="27" t="s">
        <v>95</v>
      </c>
      <c r="C111" s="46" t="s">
        <v>258</v>
      </c>
    </row>
    <row r="112" spans="1:3" ht="12.75">
      <c r="A112" s="131" t="s">
        <v>85</v>
      </c>
      <c r="B112" s="132"/>
      <c r="C112" s="133"/>
    </row>
    <row r="113" spans="1:3" ht="12.75">
      <c r="A113" s="78" t="s">
        <v>79</v>
      </c>
      <c r="B113" s="27" t="s">
        <v>267</v>
      </c>
      <c r="C113" s="48" t="s">
        <v>268</v>
      </c>
    </row>
    <row r="114" spans="1:3" ht="38.25">
      <c r="A114" s="78" t="s">
        <v>79</v>
      </c>
      <c r="B114" s="27" t="s">
        <v>305</v>
      </c>
      <c r="C114" s="46" t="s">
        <v>337</v>
      </c>
    </row>
    <row r="115" spans="1:3" ht="12.75">
      <c r="A115" s="78" t="s">
        <v>79</v>
      </c>
      <c r="B115" s="27" t="s">
        <v>131</v>
      </c>
      <c r="C115" s="46" t="s">
        <v>132</v>
      </c>
    </row>
    <row r="116" spans="1:3" ht="38.25">
      <c r="A116" s="78" t="s">
        <v>79</v>
      </c>
      <c r="B116" s="27" t="s">
        <v>289</v>
      </c>
      <c r="C116" s="46" t="s">
        <v>256</v>
      </c>
    </row>
    <row r="117" spans="1:3" ht="25.5">
      <c r="A117" s="78" t="s">
        <v>79</v>
      </c>
      <c r="B117" s="27" t="s">
        <v>95</v>
      </c>
      <c r="C117" s="46" t="s">
        <v>258</v>
      </c>
    </row>
    <row r="118" spans="1:3" ht="25.5">
      <c r="A118" s="134"/>
      <c r="B118" s="135"/>
      <c r="C118" s="119" t="s">
        <v>382</v>
      </c>
    </row>
    <row r="119" spans="1:3" ht="12.75">
      <c r="A119" s="78"/>
      <c r="B119" s="27" t="s">
        <v>383</v>
      </c>
      <c r="C119" s="46" t="s">
        <v>384</v>
      </c>
    </row>
    <row r="120" spans="1:3" ht="12.75">
      <c r="A120" s="10"/>
      <c r="B120" s="18"/>
      <c r="C120" s="19"/>
    </row>
    <row r="121" spans="1:3" ht="39" customHeight="1">
      <c r="A121" s="130" t="s">
        <v>410</v>
      </c>
      <c r="B121" s="130"/>
      <c r="C121" s="130"/>
    </row>
    <row r="124" ht="12.75" customHeight="1"/>
    <row r="133" spans="1:3" ht="12.75">
      <c r="A133" s="33"/>
      <c r="B133" s="31"/>
      <c r="C133" s="34"/>
    </row>
    <row r="134" spans="1:3" ht="12.75">
      <c r="A134" s="33"/>
      <c r="B134" s="31"/>
      <c r="C134" s="34"/>
    </row>
    <row r="135" spans="1:3" ht="12.75">
      <c r="A135" s="129"/>
      <c r="B135" s="129"/>
      <c r="C135" s="129"/>
    </row>
    <row r="139" spans="1:3" ht="18.75">
      <c r="A139" s="33"/>
      <c r="B139" s="35"/>
      <c r="C139" s="36"/>
    </row>
  </sheetData>
  <sheetProtection/>
  <mergeCells count="13">
    <mergeCell ref="A11:C11"/>
    <mergeCell ref="A55:C55"/>
    <mergeCell ref="A5:C5"/>
    <mergeCell ref="A6:C6"/>
    <mergeCell ref="A8:A10"/>
    <mergeCell ref="B8:B10"/>
    <mergeCell ref="C8:C10"/>
    <mergeCell ref="A135:C135"/>
    <mergeCell ref="A121:C121"/>
    <mergeCell ref="A96:C96"/>
    <mergeCell ref="A112:C112"/>
    <mergeCell ref="A31:C31"/>
    <mergeCell ref="A118:B118"/>
  </mergeCells>
  <printOptions horizontalCentered="1"/>
  <pageMargins left="0.7874015748031497" right="0.7874015748031497" top="0.5118110236220472" bottom="0.5118110236220472" header="0.5118110236220472" footer="0.2755905511811024"/>
  <pageSetup fitToHeight="2" fitToWidth="1" horizontalDpi="600" verticalDpi="600" orientation="portrait" paperSize="9" scale="55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38.28125" style="3" customWidth="1"/>
    <col min="2" max="2" width="46.57421875" style="3" customWidth="1"/>
    <col min="3" max="4" width="11.00390625" style="3" bestFit="1" customWidth="1"/>
    <col min="5" max="16384" width="9.140625" style="3" customWidth="1"/>
  </cols>
  <sheetData>
    <row r="1" ht="12.75">
      <c r="B1" s="5" t="s">
        <v>408</v>
      </c>
    </row>
    <row r="2" spans="1:2" ht="12.75">
      <c r="A2" s="1"/>
      <c r="B2" s="5" t="s">
        <v>187</v>
      </c>
    </row>
    <row r="3" spans="1:2" ht="12.75">
      <c r="A3" s="1"/>
      <c r="B3" s="2" t="s">
        <v>428</v>
      </c>
    </row>
    <row r="4" spans="1:2" ht="12.75">
      <c r="A4" s="1"/>
      <c r="B4" s="1"/>
    </row>
    <row r="5" spans="1:2" ht="12.75">
      <c r="A5" s="1"/>
      <c r="B5" s="1"/>
    </row>
    <row r="6" spans="1:2" ht="26.25" customHeight="1">
      <c r="A6" s="141" t="s">
        <v>402</v>
      </c>
      <c r="B6" s="141"/>
    </row>
    <row r="8" spans="1:2" ht="12.75">
      <c r="A8" s="1"/>
      <c r="B8" s="2" t="s">
        <v>192</v>
      </c>
    </row>
    <row r="9" spans="1:2" ht="63.75">
      <c r="A9" s="6" t="s">
        <v>193</v>
      </c>
      <c r="B9" s="6" t="s">
        <v>26</v>
      </c>
    </row>
    <row r="10" spans="1:2" ht="12.75">
      <c r="A10" s="75" t="s">
        <v>194</v>
      </c>
      <c r="B10" s="114">
        <v>5437.2</v>
      </c>
    </row>
    <row r="11" spans="1:2" ht="12.75">
      <c r="A11" s="75" t="s">
        <v>195</v>
      </c>
      <c r="B11" s="114">
        <v>1344</v>
      </c>
    </row>
    <row r="12" spans="1:2" ht="12.75">
      <c r="A12" s="75" t="s">
        <v>196</v>
      </c>
      <c r="B12" s="114">
        <v>24672.1</v>
      </c>
    </row>
    <row r="13" spans="1:2" ht="12.75">
      <c r="A13" s="75" t="s">
        <v>197</v>
      </c>
      <c r="B13" s="114">
        <v>1382.8</v>
      </c>
    </row>
    <row r="14" spans="1:2" ht="12.75">
      <c r="A14" s="75" t="s">
        <v>198</v>
      </c>
      <c r="B14" s="114">
        <v>2851.6</v>
      </c>
    </row>
    <row r="15" spans="1:2" ht="12.75">
      <c r="A15" s="80" t="s">
        <v>199</v>
      </c>
      <c r="B15" s="115">
        <f>SUM(B10:B14)</f>
        <v>35687.7</v>
      </c>
    </row>
  </sheetData>
  <sheetProtection/>
  <mergeCells count="1"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38.28125" style="3" customWidth="1"/>
    <col min="2" max="2" width="46.57421875" style="3" customWidth="1"/>
    <col min="3" max="4" width="11.00390625" style="3" bestFit="1" customWidth="1"/>
    <col min="5" max="16384" width="9.140625" style="3" customWidth="1"/>
  </cols>
  <sheetData>
    <row r="1" ht="12.75">
      <c r="B1" s="5" t="s">
        <v>420</v>
      </c>
    </row>
    <row r="2" spans="1:2" ht="12.75">
      <c r="A2" s="1"/>
      <c r="B2" s="5" t="s">
        <v>187</v>
      </c>
    </row>
    <row r="3" spans="1:2" ht="12.75">
      <c r="A3" s="1"/>
      <c r="B3" s="2" t="s">
        <v>429</v>
      </c>
    </row>
    <row r="4" spans="1:2" ht="12.75">
      <c r="A4" s="1"/>
      <c r="B4" s="1"/>
    </row>
    <row r="5" spans="1:2" ht="12.75">
      <c r="A5" s="1"/>
      <c r="B5" s="1"/>
    </row>
    <row r="6" spans="1:2" ht="40.5" customHeight="1">
      <c r="A6" s="141" t="s">
        <v>421</v>
      </c>
      <c r="B6" s="141"/>
    </row>
    <row r="8" spans="1:2" ht="12.75">
      <c r="A8" s="1"/>
      <c r="B8" s="2" t="s">
        <v>192</v>
      </c>
    </row>
    <row r="9" spans="1:2" ht="53.25" customHeight="1">
      <c r="A9" s="6" t="s">
        <v>193</v>
      </c>
      <c r="B9" s="6" t="s">
        <v>423</v>
      </c>
    </row>
    <row r="10" spans="1:2" ht="12.75">
      <c r="A10" s="75" t="s">
        <v>422</v>
      </c>
      <c r="B10" s="114">
        <v>1500</v>
      </c>
    </row>
    <row r="11" spans="1:2" ht="12.75">
      <c r="A11" s="80" t="s">
        <v>199</v>
      </c>
      <c r="B11" s="115">
        <f>SUM(B10:B10)</f>
        <v>1500</v>
      </c>
    </row>
  </sheetData>
  <sheetProtection/>
  <mergeCells count="1"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33.00390625" style="3" bestFit="1" customWidth="1"/>
    <col min="2" max="3" width="23.421875" style="3" customWidth="1"/>
    <col min="4" max="16384" width="9.140625" style="3" customWidth="1"/>
  </cols>
  <sheetData>
    <row r="1" ht="12.75">
      <c r="C1" s="5" t="s">
        <v>409</v>
      </c>
    </row>
    <row r="2" spans="1:3" ht="12.75">
      <c r="A2" s="1"/>
      <c r="C2" s="5" t="s">
        <v>187</v>
      </c>
    </row>
    <row r="3" spans="1:3" ht="12.75">
      <c r="A3" s="1"/>
      <c r="C3" s="2" t="s">
        <v>427</v>
      </c>
    </row>
    <row r="4" spans="1:2" ht="12.75">
      <c r="A4" s="1"/>
      <c r="B4" s="1"/>
    </row>
    <row r="5" spans="1:2" ht="12.75">
      <c r="A5" s="1"/>
      <c r="B5" s="1"/>
    </row>
    <row r="6" spans="1:3" ht="42" customHeight="1">
      <c r="A6" s="141" t="s">
        <v>426</v>
      </c>
      <c r="B6" s="141"/>
      <c r="C6" s="141"/>
    </row>
    <row r="8" spans="1:3" ht="12.75">
      <c r="A8" s="1"/>
      <c r="C8" s="2" t="s">
        <v>192</v>
      </c>
    </row>
    <row r="9" spans="1:3" ht="63.75" customHeight="1">
      <c r="A9" s="127" t="s">
        <v>193</v>
      </c>
      <c r="B9" s="126" t="s">
        <v>26</v>
      </c>
      <c r="C9" s="126"/>
    </row>
    <row r="10" spans="1:3" ht="12.75">
      <c r="A10" s="128"/>
      <c r="B10" s="118" t="s">
        <v>114</v>
      </c>
      <c r="C10" s="118" t="s">
        <v>401</v>
      </c>
    </row>
    <row r="11" spans="1:3" ht="12.75">
      <c r="A11" s="75" t="s">
        <v>194</v>
      </c>
      <c r="B11" s="112">
        <v>5689</v>
      </c>
      <c r="C11" s="112">
        <v>5925.2</v>
      </c>
    </row>
    <row r="12" spans="1:3" ht="12.75">
      <c r="A12" s="75" t="s">
        <v>195</v>
      </c>
      <c r="B12" s="112">
        <v>1406.2</v>
      </c>
      <c r="C12" s="112">
        <v>1465.7</v>
      </c>
    </row>
    <row r="13" spans="1:3" ht="12.75">
      <c r="A13" s="75" t="s">
        <v>196</v>
      </c>
      <c r="B13" s="112">
        <v>25814.6</v>
      </c>
      <c r="C13" s="112">
        <v>26877.1</v>
      </c>
    </row>
    <row r="14" spans="1:3" ht="12.75">
      <c r="A14" s="75" t="s">
        <v>197</v>
      </c>
      <c r="B14" s="112">
        <v>1446.8</v>
      </c>
      <c r="C14" s="112">
        <v>1504.6</v>
      </c>
    </row>
    <row r="15" spans="1:3" ht="12.75">
      <c r="A15" s="75" t="s">
        <v>198</v>
      </c>
      <c r="B15" s="112">
        <v>2983.7</v>
      </c>
      <c r="C15" s="112">
        <v>3106.4</v>
      </c>
    </row>
    <row r="16" spans="1:3" ht="12.75">
      <c r="A16" s="80" t="s">
        <v>199</v>
      </c>
      <c r="B16" s="113">
        <f>SUM(B11:B15)</f>
        <v>37340.299999999996</v>
      </c>
      <c r="C16" s="113">
        <f>SUM(C11:C15)</f>
        <v>38879</v>
      </c>
    </row>
  </sheetData>
  <sheetProtection/>
  <mergeCells count="3">
    <mergeCell ref="B9:C9"/>
    <mergeCell ref="A6:C6"/>
    <mergeCell ref="A9:A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D4">
      <selection activeCell="D28" sqref="D28"/>
    </sheetView>
  </sheetViews>
  <sheetFormatPr defaultColWidth="9.140625" defaultRowHeight="12.75"/>
  <cols>
    <col min="1" max="1" width="61.140625" style="3" customWidth="1"/>
    <col min="2" max="2" width="13.7109375" style="3" customWidth="1"/>
    <col min="3" max="3" width="9.140625" style="3" customWidth="1"/>
    <col min="4" max="4" width="55.8515625" style="3" customWidth="1"/>
    <col min="5" max="5" width="7.8515625" style="26" bestFit="1" customWidth="1"/>
    <col min="6" max="6" width="21.421875" style="3" bestFit="1" customWidth="1"/>
    <col min="7" max="7" width="11.7109375" style="3" customWidth="1"/>
    <col min="8" max="16384" width="9.140625" style="3" customWidth="1"/>
  </cols>
  <sheetData>
    <row r="1" spans="2:7" s="1" customFormat="1" ht="12.75">
      <c r="B1" s="2" t="s">
        <v>13</v>
      </c>
      <c r="E1" s="116"/>
      <c r="G1" s="2" t="s">
        <v>14</v>
      </c>
    </row>
    <row r="2" spans="2:7" ht="12.75">
      <c r="B2" s="2" t="s">
        <v>99</v>
      </c>
      <c r="F2" s="1"/>
      <c r="G2" s="2" t="s">
        <v>187</v>
      </c>
    </row>
    <row r="3" spans="2:7" ht="12.75">
      <c r="B3" s="2" t="s">
        <v>418</v>
      </c>
      <c r="F3" s="1"/>
      <c r="G3" s="2" t="s">
        <v>428</v>
      </c>
    </row>
    <row r="4" spans="6:7" ht="12.75">
      <c r="F4" s="1"/>
      <c r="G4" s="2"/>
    </row>
    <row r="5" ht="12.75">
      <c r="G5" s="21"/>
    </row>
    <row r="6" ht="12.75">
      <c r="G6" s="21"/>
    </row>
    <row r="7" spans="1:7" s="17" customFormat="1" ht="12.75">
      <c r="A7" s="124" t="s">
        <v>186</v>
      </c>
      <c r="B7" s="124"/>
      <c r="D7" s="124" t="s">
        <v>406</v>
      </c>
      <c r="E7" s="124"/>
      <c r="F7" s="124"/>
      <c r="G7" s="124"/>
    </row>
    <row r="8" spans="1:7" s="17" customFormat="1" ht="12.75">
      <c r="A8" s="124" t="s">
        <v>404</v>
      </c>
      <c r="B8" s="124"/>
      <c r="D8" s="124" t="s">
        <v>403</v>
      </c>
      <c r="E8" s="124"/>
      <c r="F8" s="124"/>
      <c r="G8" s="124"/>
    </row>
    <row r="9" spans="1:7" ht="12.75">
      <c r="A9" s="1"/>
      <c r="B9" s="2" t="s">
        <v>176</v>
      </c>
      <c r="D9" s="4"/>
      <c r="E9" s="25"/>
      <c r="F9" s="4"/>
      <c r="G9" s="2" t="s">
        <v>176</v>
      </c>
    </row>
    <row r="10" spans="1:7" s="17" customFormat="1" ht="12.75">
      <c r="A10" s="110" t="s">
        <v>172</v>
      </c>
      <c r="B10" s="110" t="s">
        <v>113</v>
      </c>
      <c r="D10" s="110" t="s">
        <v>177</v>
      </c>
      <c r="E10" s="111" t="s">
        <v>203</v>
      </c>
      <c r="F10" s="110" t="s">
        <v>178</v>
      </c>
      <c r="G10" s="110" t="s">
        <v>113</v>
      </c>
    </row>
    <row r="11" spans="1:7" s="17" customFormat="1" ht="12.75">
      <c r="A11" s="80" t="s">
        <v>173</v>
      </c>
      <c r="B11" s="95">
        <f>B12-B15</f>
        <v>0</v>
      </c>
      <c r="D11" s="82" t="s">
        <v>405</v>
      </c>
      <c r="E11" s="83" t="s">
        <v>179</v>
      </c>
      <c r="F11" s="84" t="s">
        <v>318</v>
      </c>
      <c r="G11" s="95">
        <f>G12+G15+G18</f>
        <v>14795.300000000047</v>
      </c>
    </row>
    <row r="12" spans="1:7" ht="38.25">
      <c r="A12" s="76" t="s">
        <v>174</v>
      </c>
      <c r="B12" s="93">
        <f>B13+B14</f>
        <v>0</v>
      </c>
      <c r="D12" s="76" t="s">
        <v>323</v>
      </c>
      <c r="E12" s="85" t="s">
        <v>179</v>
      </c>
      <c r="F12" s="86" t="s">
        <v>322</v>
      </c>
      <c r="G12" s="93">
        <f>G13-G14</f>
        <v>0</v>
      </c>
    </row>
    <row r="13" spans="1:7" ht="25.5">
      <c r="A13" s="81" t="str">
        <f>D13</f>
        <v>Получение кредитов от кредитных организаций бюджетами муниципальных районов в валюте Российской Федерации</v>
      </c>
      <c r="B13" s="94">
        <f>G13</f>
        <v>0</v>
      </c>
      <c r="D13" s="81" t="s">
        <v>262</v>
      </c>
      <c r="E13" s="87" t="s">
        <v>244</v>
      </c>
      <c r="F13" s="88" t="s">
        <v>319</v>
      </c>
      <c r="G13" s="64"/>
    </row>
    <row r="14" spans="1:7" ht="38.25">
      <c r="A14" s="81" t="str">
        <f>D16</f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B14" s="93">
        <f>G16</f>
        <v>0</v>
      </c>
      <c r="D14" s="81" t="s">
        <v>321</v>
      </c>
      <c r="E14" s="87" t="s">
        <v>244</v>
      </c>
      <c r="F14" s="88" t="s">
        <v>320</v>
      </c>
      <c r="G14" s="64">
        <v>0</v>
      </c>
    </row>
    <row r="15" spans="1:7" ht="38.25">
      <c r="A15" s="76" t="s">
        <v>175</v>
      </c>
      <c r="B15" s="93">
        <f>B16+B17</f>
        <v>0</v>
      </c>
      <c r="D15" s="76" t="s">
        <v>277</v>
      </c>
      <c r="E15" s="85" t="s">
        <v>179</v>
      </c>
      <c r="F15" s="86" t="s">
        <v>324</v>
      </c>
      <c r="G15" s="73">
        <f>G16-G17</f>
        <v>0</v>
      </c>
    </row>
    <row r="16" spans="1:7" ht="38.25">
      <c r="A16" s="81" t="str">
        <f>D14</f>
        <v>Погашение бюджетами муниципальных районов кредитов от кредитных организаций в валюте Российской Федерации</v>
      </c>
      <c r="B16" s="93">
        <f>G14</f>
        <v>0</v>
      </c>
      <c r="D16" s="81" t="s">
        <v>325</v>
      </c>
      <c r="E16" s="87" t="s">
        <v>244</v>
      </c>
      <c r="F16" s="88" t="s">
        <v>83</v>
      </c>
      <c r="G16" s="64">
        <v>0</v>
      </c>
    </row>
    <row r="17" spans="1:7" ht="38.25">
      <c r="A17" s="81" t="str">
        <f>D17</f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B17" s="94">
        <f>G17</f>
        <v>0</v>
      </c>
      <c r="D17" s="81" t="s">
        <v>326</v>
      </c>
      <c r="E17" s="87" t="s">
        <v>244</v>
      </c>
      <c r="F17" s="88" t="s">
        <v>84</v>
      </c>
      <c r="G17" s="64">
        <v>0</v>
      </c>
    </row>
    <row r="18" spans="4:8" ht="27">
      <c r="D18" s="89" t="s">
        <v>211</v>
      </c>
      <c r="E18" s="90" t="s">
        <v>179</v>
      </c>
      <c r="F18" s="91" t="s">
        <v>327</v>
      </c>
      <c r="G18" s="117">
        <f>G19+G20</f>
        <v>14795.300000000047</v>
      </c>
      <c r="H18" s="120">
        <v>32641.7</v>
      </c>
    </row>
    <row r="19" spans="4:7" ht="25.5">
      <c r="D19" s="81" t="s">
        <v>183</v>
      </c>
      <c r="E19" s="87" t="s">
        <v>179</v>
      </c>
      <c r="F19" s="92" t="s">
        <v>328</v>
      </c>
      <c r="G19" s="71">
        <f>-('прил2-15'!D173+G13+G16)</f>
        <v>-906606.2</v>
      </c>
    </row>
    <row r="20" spans="4:7" ht="25.5">
      <c r="D20" s="81" t="s">
        <v>182</v>
      </c>
      <c r="E20" s="87" t="s">
        <v>179</v>
      </c>
      <c r="F20" s="92" t="s">
        <v>329</v>
      </c>
      <c r="G20" s="64">
        <f>921401.5+G14+G17</f>
        <v>921401.5</v>
      </c>
    </row>
  </sheetData>
  <sheetProtection/>
  <mergeCells count="4">
    <mergeCell ref="D7:G7"/>
    <mergeCell ref="D8:G8"/>
    <mergeCell ref="A7:B7"/>
    <mergeCell ref="A8:B8"/>
  </mergeCells>
  <printOptions horizontalCentered="1"/>
  <pageMargins left="0.3937007874015748" right="0.3937007874015748" top="0.984251968503937" bottom="0.7874015748031497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Бодяло ЕН</cp:lastModifiedBy>
  <cp:lastPrinted>2015-02-20T06:27:07Z</cp:lastPrinted>
  <dcterms:created xsi:type="dcterms:W3CDTF">1996-10-08T23:32:33Z</dcterms:created>
  <dcterms:modified xsi:type="dcterms:W3CDTF">2015-02-25T04:25:53Z</dcterms:modified>
  <cp:category/>
  <cp:version/>
  <cp:contentType/>
  <cp:contentStatus/>
</cp:coreProperties>
</file>