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495" windowWidth="14730" windowHeight="10530" activeTab="0"/>
  </bookViews>
  <sheets>
    <sheet name="Прил 10" sheetId="1" r:id="rId1"/>
    <sheet name="Прил 12" sheetId="2" r:id="rId2"/>
  </sheets>
  <definedNames>
    <definedName name="_xlnm._FilterDatabase" localSheetId="0" hidden="1">'Прил 10'!$A$8:$C$458</definedName>
    <definedName name="_xlnm._FilterDatabase" localSheetId="1" hidden="1">'Прил 12'!$A$8:$H$614</definedName>
    <definedName name="_xlnm.Print_Area" localSheetId="0">'Прил 10'!$A$1:$E$362</definedName>
    <definedName name="_xlnm.Print_Area" localSheetId="1">'Прил 12'!$A$1:$H$614</definedName>
  </definedNames>
  <calcPr fullCalcOnLoad="1"/>
</workbook>
</file>

<file path=xl/sharedStrings.xml><?xml version="1.0" encoding="utf-8"?>
<sst xmlns="http://schemas.openxmlformats.org/spreadsheetml/2006/main" count="3989" uniqueCount="428">
  <si>
    <t>Культура</t>
  </si>
  <si>
    <t>06</t>
  </si>
  <si>
    <t>08</t>
  </si>
  <si>
    <t>01</t>
  </si>
  <si>
    <t>500</t>
  </si>
  <si>
    <t xml:space="preserve">08 </t>
  </si>
  <si>
    <t>07</t>
  </si>
  <si>
    <t>02</t>
  </si>
  <si>
    <t>Общее образование</t>
  </si>
  <si>
    <t>ОБРАЗОВАНИЕ</t>
  </si>
  <si>
    <t>04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</si>
  <si>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</si>
  <si>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</si>
  <si>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</si>
  <si>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>Молодежная политика и 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</si>
  <si>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</si>
  <si>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</si>
  <si>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</si>
  <si>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высшего должностного лица субъекта  Российской Федерации и муниципального образования</t>
  </si>
  <si>
    <t>Другие общегосударственные вопросы</t>
  </si>
  <si>
    <t>14</t>
  </si>
  <si>
    <t>НАЦИОНАЛЬНАЯ ЭКОНОМИКА</t>
  </si>
  <si>
    <t>Другие вопросы в области национальной экономики</t>
  </si>
  <si>
    <t>12</t>
  </si>
  <si>
    <t xml:space="preserve"> </t>
  </si>
  <si>
    <t>05</t>
  </si>
  <si>
    <t>09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</si>
  <si>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</si>
  <si>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</si>
  <si>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</si>
  <si>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</si>
  <si>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Другие вопросы в области образования</t>
  </si>
  <si>
    <t>13</t>
  </si>
  <si>
    <t>11</t>
  </si>
  <si>
    <t>Сумма</t>
  </si>
  <si>
    <t>903</t>
  </si>
  <si>
    <t>904</t>
  </si>
  <si>
    <t>905</t>
  </si>
  <si>
    <t>Резервные фонды</t>
  </si>
  <si>
    <t>906</t>
  </si>
  <si>
    <t>В С Е Г О</t>
  </si>
  <si>
    <t>Дотации на выравнивание бюджетной обеспеченности  субъектов Российской Федерации и муниципальных образований</t>
  </si>
  <si>
    <t>Наименование</t>
  </si>
  <si>
    <t>(тыс. рублей)</t>
  </si>
  <si>
    <t>Другие вопросы в области социальной политики</t>
  </si>
  <si>
    <t>Массовый спорт</t>
  </si>
  <si>
    <t xml:space="preserve">Другие вопросы в области  культуры, кинематографии </t>
  </si>
  <si>
    <t>ФИЗИЧЕСКАЯ КУЛЬТУРА И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</si>
  <si>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</si>
  <si>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</si>
  <si>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</si>
  <si>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902</t>
  </si>
  <si>
    <t>Профессиональная подготовка, переподготовка и повышение квалификации</t>
  </si>
  <si>
    <t>600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</si>
  <si>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</si>
  <si>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</si>
  <si>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</si>
  <si>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</si>
  <si>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</si>
  <si>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</si>
  <si>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</si>
  <si>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400</t>
  </si>
  <si>
    <t>300</t>
  </si>
  <si>
    <t>Социальное обеспечение и иные выплаты населению</t>
  </si>
  <si>
    <t xml:space="preserve">Межбюджетные трансферты </t>
  </si>
  <si>
    <t>Рз</t>
  </si>
  <si>
    <t>Транспорт</t>
  </si>
  <si>
    <t>907</t>
  </si>
  <si>
    <t>Периодическая печать и издательства</t>
  </si>
  <si>
    <t>СРЕДСТВА МАССОВОЙ ИНФОРМАЦИИ</t>
  </si>
  <si>
    <t xml:space="preserve">07 </t>
  </si>
  <si>
    <t>Непрограммные расходы</t>
  </si>
  <si>
    <t>Другие вопросы в области охраны окружающей среды</t>
  </si>
  <si>
    <t xml:space="preserve">06 </t>
  </si>
  <si>
    <t>ОХРАНА ОКРУЖАЮЩЕЙ СРЕДЫ</t>
  </si>
  <si>
    <t>Предоставление субсидий  бюджетным, автономным учреждениям и иным некоммерческим организациям</t>
  </si>
  <si>
    <t>КЦСР</t>
  </si>
  <si>
    <t>КВР</t>
  </si>
  <si>
    <t>ПР</t>
  </si>
  <si>
    <t>КВСР</t>
  </si>
  <si>
    <t xml:space="preserve">ВЕДОМСТВЕННАЯ СТРУКТУРА РАСХОДОВ  БЮДЖЕТА </t>
  </si>
  <si>
    <t>Охрана семьи и детства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</si>
  <si>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</si>
  <si>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</si>
  <si>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</si>
  <si>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</si>
  <si>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</si>
  <si>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</si>
  <si>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</si>
  <si>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</si>
  <si>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</si>
  <si>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</si>
  <si>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</si>
  <si>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</si>
  <si>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"Развитие культуры Бодайбинского района" на 2015-2017 годы</t>
  </si>
  <si>
    <t>02 0 00 00</t>
  </si>
  <si>
    <t>Основное мероприятие "Реализация дополнительного образования в сфере культуры"</t>
  </si>
  <si>
    <t>Обеспечение деятельности (оказание услуг) муниципальных  учреждений  (организаций)</t>
  </si>
  <si>
    <t xml:space="preserve"> 02 0 21 00</t>
  </si>
  <si>
    <t>02 0 21 02</t>
  </si>
  <si>
    <t>02 0 01 04</t>
  </si>
  <si>
    <t>02 0 21 00</t>
  </si>
  <si>
    <t>02 0 22 00</t>
  </si>
  <si>
    <t>02 0 22 02</t>
  </si>
  <si>
    <t>Основное мероприятие "Осуществление библиотечного, библиографического и информационного обслуживания жителей"</t>
  </si>
  <si>
    <t>02 0 23 00</t>
  </si>
  <si>
    <t>02 0 23 02</t>
  </si>
  <si>
    <t>Основное мероприятие "Обеспечение сохранности и доступности населению музейных фондов"</t>
  </si>
  <si>
    <t>02 0 24 00</t>
  </si>
  <si>
    <t>02 0 24 02</t>
  </si>
  <si>
    <t>Основное мероприятие "Осуществление реализации программы"</t>
  </si>
  <si>
    <t>Осуществление функций органами местного самоуправления  в сфере культуры</t>
  </si>
  <si>
    <t>02 0 25 00</t>
  </si>
  <si>
    <t>02 0 25 01</t>
  </si>
  <si>
    <t>02 0 25 02</t>
  </si>
  <si>
    <t>Организация и проведение культурно-массовых мероприятий в учреждениях дополнительного образования сферы культуры</t>
  </si>
  <si>
    <t>02 0 21 03</t>
  </si>
  <si>
    <t>02 0 21 04</t>
  </si>
  <si>
    <t>03 0 00 00</t>
  </si>
  <si>
    <t>Основное мероприятие "Проведение работ по повышению энергоэффективности в учреждениях образования и культуры"</t>
  </si>
  <si>
    <t>03 3 00 00</t>
  </si>
  <si>
    <t>03 3 21 00</t>
  </si>
  <si>
    <t>03 3 21 02</t>
  </si>
  <si>
    <t>Основное мероприятие "Проведение капитального  и текущего ремонта объектов муниципальной собственности"</t>
  </si>
  <si>
    <t>06 0 00 00</t>
  </si>
  <si>
    <t>06 0 21 00</t>
  </si>
  <si>
    <t>Проведение капитального и текущего ремонтов объектов управления культуры</t>
  </si>
  <si>
    <t>06 0 21 04</t>
  </si>
  <si>
    <t>Организация и проведение культурно-массовых мероприятий учреждениями клубного типа</t>
  </si>
  <si>
    <t>02 0 22 03</t>
  </si>
  <si>
    <t>Организация деятельности городского парка культуры</t>
  </si>
  <si>
    <t>02 0 22 04</t>
  </si>
  <si>
    <t>Модернизация досугового центра поселка Мамакан</t>
  </si>
  <si>
    <t>02 0 22 05</t>
  </si>
  <si>
    <t>Организация и проведение культурно-массовых мероприятий библиотеками</t>
  </si>
  <si>
    <t>Комплектование библиотечного фонда</t>
  </si>
  <si>
    <t>Комплектование книжных фондов библиотек муниципальных образований Иркутской области</t>
  </si>
  <si>
    <t>02 0 08 02</t>
  </si>
  <si>
    <t>02 0 23 03</t>
  </si>
  <si>
    <t>02 0 23 04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</si>
  <si>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</si>
  <si>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02 0 51 44</t>
  </si>
  <si>
    <t>Организация и проведение культурно-массовых мероприятий музеем</t>
  </si>
  <si>
    <t>02 0 24 03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</si>
  <si>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</si>
  <si>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"Осуществление реализации Программы"</t>
  </si>
  <si>
    <t>Муниципальная программа "Развитие системы образования Бодайбинского района" на 2015-2017 годы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</si>
  <si>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</si>
  <si>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01 0 00 00</t>
  </si>
  <si>
    <t>01 0 21 00</t>
  </si>
  <si>
    <t>01 0 13 01</t>
  </si>
  <si>
    <t>01 0 21 02</t>
  </si>
  <si>
    <t>Обеспечение бесплатным питанием детей дошкольного и школьного возраста, посещающих муниципальные образовательные организации</t>
  </si>
  <si>
    <t>01 0 21 03</t>
  </si>
  <si>
    <t>Укрепление материально-технической базы для создания современной развивающей среды</t>
  </si>
  <si>
    <t>01 0 21 04</t>
  </si>
  <si>
    <t>Обеспечение среднесуточного набора продуктов питания детей с туберкулезной интоксикацией, нуждающихся в длительном лечении</t>
  </si>
  <si>
    <t>01 0 21 05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</si>
  <si>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</si>
  <si>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Обеспечение безопасного образовательного пространства для всех участников учебного процесса</t>
  </si>
  <si>
    <t>01 0 28 00</t>
  </si>
  <si>
    <t>01 0 28 03</t>
  </si>
  <si>
    <t>Подпрограмма "Кадровое обеспечение учреждений образования, культуры, здравоохранения муниципального образования г.Бодайбо и района на 2015-2017 годы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</si>
  <si>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</si>
  <si>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03 4 00 00</t>
  </si>
  <si>
    <t>03 4 21 00</t>
  </si>
  <si>
    <t>Проведение капитального и текущего ремонтов объектов управления образования</t>
  </si>
  <si>
    <t>06 0 21 03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</si>
  <si>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</si>
  <si>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01 0 22 00</t>
  </si>
  <si>
    <t>01 0 13 02</t>
  </si>
  <si>
    <t>01 0 22 03</t>
  </si>
  <si>
    <t>01 0 22 04</t>
  </si>
  <si>
    <t>Основное мероприятие "Организация предоставления доступного и качественного дополнительного образования детей"</t>
  </si>
  <si>
    <t>01 0 23 00</t>
  </si>
  <si>
    <t>Основное мероприятие "Создание условий для выявления, развития и сопровождения талантливых и мотивированных детей"</t>
  </si>
  <si>
    <t>01 0 23 02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</si>
  <si>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</si>
  <si>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Осуществление функций органами местного самоуправления  в сфере образования</t>
  </si>
  <si>
    <t>01 0 27 00</t>
  </si>
  <si>
    <t>01 0 27 01</t>
  </si>
  <si>
    <t>01 0 27 02</t>
  </si>
  <si>
    <t>Муниципальная программа "Развитие системы образования Бодайбинского района на 2015-2017 годы"</t>
  </si>
  <si>
    <t>Обеспечение деятельности (оказание услуг) муниципальных  организаций (учреждений)</t>
  </si>
  <si>
    <t>Основное мероприятие "Создание условий для организации отдыха, оздоровления и занятости детей и подростков в каникулярное время"</t>
  </si>
  <si>
    <t>Обеспечение отдыха, оздоровления и занятости детей</t>
  </si>
  <si>
    <t>01 0 25 00</t>
  </si>
  <si>
    <t>01 0 25 03</t>
  </si>
  <si>
    <t>Обеспечение финансирования набора продуктов питания в лагерях с дневным пребыванием детей, организованных органами местного самоуправления в летнее время</t>
  </si>
  <si>
    <t>01 0 25 05</t>
  </si>
  <si>
    <t>01 0 24 00</t>
  </si>
  <si>
    <t>Обеспечение комплекса мер, направленных на выявление, развитие, поддержку, стимулирование талантливых и мотивированных детей</t>
  </si>
  <si>
    <t>01 0 24 05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</si>
  <si>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</si>
  <si>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Обучение работников сферы образования через организацию семинаров, вебинаров, конференций,  стажировочных площадок, в том числе с привлечением преподавателей учебных заведений</t>
  </si>
  <si>
    <t>01 0 26 00</t>
  </si>
  <si>
    <t>01 0 26 03</t>
  </si>
  <si>
    <t>Создание условий для эффективной мотивации педагогического труда</t>
  </si>
  <si>
    <t>01 0 26 05</t>
  </si>
  <si>
    <t>90 0 00 00</t>
  </si>
  <si>
    <t>90 3 00 00</t>
  </si>
  <si>
    <t>Прочие непрограммные расходы</t>
  </si>
  <si>
    <t>Компенсация расходов, связанных с выездом из района, работникам муниципальных  учреждений,  финансируемых из бюджета муниципального образования города Бодайбо и района</t>
  </si>
  <si>
    <t>90 3 01 14</t>
  </si>
  <si>
    <t>99 0 00 00</t>
  </si>
  <si>
    <t>99 5 05 02</t>
  </si>
  <si>
    <t>Подпрограмма "Совершенствование муниципального управления" на 2015-2017 годы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</si>
  <si>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</si>
  <si>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>Осуществление функций органами местного самоуправления</t>
  </si>
  <si>
    <t>03 1 00 00</t>
  </si>
  <si>
    <t>03 1 21 00</t>
  </si>
  <si>
    <t>03 1 21 01</t>
  </si>
  <si>
    <t>03 1 01 04</t>
  </si>
  <si>
    <t>03 1 21 02</t>
  </si>
  <si>
    <t xml:space="preserve">Основное мероприятие "Информационное освещение деятельности органов местного самоуправления" </t>
  </si>
  <si>
    <t>Размещение в телевизионном эфире программ о деятельности органов местного самоуправления</t>
  </si>
  <si>
    <t>03 1 24 00</t>
  </si>
  <si>
    <t>03 1 24 03</t>
  </si>
  <si>
    <t>Основное мероприятие "Обеспечение сохранности архивных фондов"</t>
  </si>
  <si>
    <t>03 1 22 00</t>
  </si>
  <si>
    <t>03 1 22 02</t>
  </si>
  <si>
    <t>06 0 25 00</t>
  </si>
  <si>
    <t>06 0 25 02</t>
  </si>
  <si>
    <t>Проведение капитального и текущего ремонтов других объектов муниципальной собственности</t>
  </si>
  <si>
    <t>06 0 21 05</t>
  </si>
  <si>
    <t>07 0 00 00</t>
  </si>
  <si>
    <t>07 3 00 00</t>
  </si>
  <si>
    <t>07 3 21 00</t>
  </si>
  <si>
    <t>Прочие непрограммные мероприятия</t>
  </si>
  <si>
    <t>Денежные выплаты  Почетным гражданам города Бодайбо и района</t>
  </si>
  <si>
    <t>90 3 01 12</t>
  </si>
  <si>
    <t>90 3 01 13</t>
  </si>
  <si>
    <t>Премии лицам, награжденным Почетной грамотой мэра города Бодайбо и района</t>
  </si>
  <si>
    <t>99 1 03 00</t>
  </si>
  <si>
    <t>99 4 01 03</t>
  </si>
  <si>
    <t>99 8 05 00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</si>
  <si>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</si>
  <si>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99 9 06 00</t>
  </si>
  <si>
    <t xml:space="preserve">99 9 06 00 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</si>
  <si>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</si>
  <si>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Подпрограмма "Профилактика правонарушений в Бодайбинском районе" на 2015-2017 годы</t>
  </si>
  <si>
    <t>03 5 00 00</t>
  </si>
  <si>
    <t>03 5 21 00</t>
  </si>
  <si>
    <t>03 5 21 03</t>
  </si>
  <si>
    <t>Приобретение и установка камер видеонаблюдения</t>
  </si>
  <si>
    <t xml:space="preserve">03 </t>
  </si>
  <si>
    <t>03 6 00 00</t>
  </si>
  <si>
    <t>03 6 21 00</t>
  </si>
  <si>
    <t>03 6 21 03</t>
  </si>
  <si>
    <t>99 7 01 03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</si>
  <si>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</si>
  <si>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Предоставление субсидии в целях возмещения затрат, связанных с предоставлением транспортных услуг населению и организацией  транспортного обслуживания населения между поселениями в границах муниципального района</t>
  </si>
  <si>
    <t>03 1 25 00</t>
  </si>
  <si>
    <t>03 1 25 03</t>
  </si>
  <si>
    <t xml:space="preserve">03 1 25 03 </t>
  </si>
  <si>
    <t>03 1 01 02</t>
  </si>
  <si>
    <t xml:space="preserve">904 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</si>
  <si>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</si>
  <si>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03 1 26 00</t>
  </si>
  <si>
    <t xml:space="preserve">Основное мероприятие "Финансовая поддержка начинающих - гранты начинающим на создание собственного бизнеса" </t>
  </si>
  <si>
    <t>03 2 00 00</t>
  </si>
  <si>
    <t>03 2 21 00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</si>
  <si>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</si>
  <si>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07 5 00 00</t>
  </si>
  <si>
    <t>07 5 21 00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</si>
  <si>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</si>
  <si>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07 4 00 00</t>
  </si>
  <si>
    <t>07 4 21 00</t>
  </si>
  <si>
    <t xml:space="preserve">Основное мероприятие  "Проведение мероприятий направленных на популяризацию природоохранной деятельности среди населения Бодайбинского района"  </t>
  </si>
  <si>
    <t>Приобретение НМД (научно-практический журнал " Экология производства", годовая подписка)</t>
  </si>
  <si>
    <t>03 7 00 00</t>
  </si>
  <si>
    <t>03 7 21 00</t>
  </si>
  <si>
    <t>03 7 21 03</t>
  </si>
  <si>
    <t>Финансирование призового фонда международной акции "Марш Парков"</t>
  </si>
  <si>
    <t>03 7 21 04</t>
  </si>
  <si>
    <t>03 7 22 00</t>
  </si>
  <si>
    <t xml:space="preserve">Перевод земель из Лесного Фонда  в категорию земель промышленности </t>
  </si>
  <si>
    <t>03 7 22 03</t>
  </si>
  <si>
    <t>Проведение изыскательных работ</t>
  </si>
  <si>
    <t>Межевание земельных участков</t>
  </si>
  <si>
    <t>03 7 22 04</t>
  </si>
  <si>
    <t>03 7 22 05</t>
  </si>
  <si>
    <t>03 1 23 00</t>
  </si>
  <si>
    <t>03 1 23 02</t>
  </si>
  <si>
    <t>Муниципальная программа «Развитие молодежной политики в Бодайбинском районе» на 2015-2017 годы</t>
  </si>
  <si>
    <t>Подпрограмма «Молодежь Бодайбинского района» на 2015-2017 годы</t>
  </si>
  <si>
    <t>Основное мероприятие "Гражданско-патриотическое воспитание молодежи"</t>
  </si>
  <si>
    <t>04 0 00 00</t>
  </si>
  <si>
    <t>04 1 00 00</t>
  </si>
  <si>
    <t>04 1 21 00</t>
  </si>
  <si>
    <t>Основное мероприятие "Комплекс мер, направленных на поддержку талантливой и инициативной молодежи, развитие социальной эффективности трудящейся молодежи"</t>
  </si>
  <si>
    <t>Основное мероприятие "Организационно-кадровое обеспечение реализации Подпрограммы"</t>
  </si>
  <si>
    <t>04 1 22 00</t>
  </si>
  <si>
    <t>04 1 23 00</t>
  </si>
  <si>
    <t>Подпрограмма "Комплексные меры  профилактики злоупотребления наркотическими средствами и психотропными веществами в Бодайбинском районе" на 2015-2017 годы"</t>
  </si>
  <si>
    <t>Основное мероприятие "Комплекс мер, направленных на профилактическую, социально-реабилитационную работу"</t>
  </si>
  <si>
    <t>Основное мероприятие "Развитие системы раннего выявления незаконных потребителей наркотических средств и психотропных веществ, прогнозирование развития наркоситуации, анализ состояния процессов и явлений в сфере оборота наркотиков и их прекурсоров"</t>
  </si>
  <si>
    <t>04 2 00 00</t>
  </si>
  <si>
    <t>04 2 21 00</t>
  </si>
  <si>
    <t>04 2 22 00</t>
  </si>
  <si>
    <t>Основное мероприятие «Благоустройство городского парка культуры»</t>
  </si>
  <si>
    <t>06 0 23 00</t>
  </si>
  <si>
    <t>06 0 24 00</t>
  </si>
  <si>
    <t>90 3 01 11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</si>
  <si>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</si>
  <si>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</si>
  <si>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08 0 00 00</t>
  </si>
  <si>
    <t>08 0 21 00</t>
  </si>
  <si>
    <t>99 6 01 10</t>
  </si>
  <si>
    <t>99 6 01 11</t>
  </si>
  <si>
    <t>99 3 16 02</t>
  </si>
  <si>
    <t>Муниципальная программа "Развитие физической культуры и спорта в Бодайбинском районе» на 2015-2017 годы"</t>
  </si>
  <si>
    <t>Основное мероприятие "Организация и проведение физкультурно-оздоровительных и спортивно-массовых мероприятий"</t>
  </si>
  <si>
    <t>Организация и проведение районных первенств, турниров, соревнований по отдельным видам спорта</t>
  </si>
  <si>
    <t>05 0 00 00</t>
  </si>
  <si>
    <t>05 0 21 00</t>
  </si>
  <si>
    <t>05 0 21 03</t>
  </si>
  <si>
    <t>05 0 21 04</t>
  </si>
  <si>
    <t xml:space="preserve">05 0 21 05 </t>
  </si>
  <si>
    <t>05 0 21 05</t>
  </si>
  <si>
    <t>Основное мероприятие "Вовлечение населения муниципального образования города Бодайбо и района в занятия физической культурой и спортом"</t>
  </si>
  <si>
    <t>Организация и проведение спортивных мероприятий по месту жительства</t>
  </si>
  <si>
    <t>05 0 22 00</t>
  </si>
  <si>
    <t>05 0 22 03</t>
  </si>
  <si>
    <t>06 0 22 00</t>
  </si>
  <si>
    <t>03 1 24 02</t>
  </si>
  <si>
    <t xml:space="preserve">Здравоохранение </t>
  </si>
  <si>
    <t>Другие вопросы в области здравоохранения</t>
  </si>
  <si>
    <t>07 1 00 00</t>
  </si>
  <si>
    <t>07 1 21 00</t>
  </si>
  <si>
    <t>Основное мероприятие "Развитие информационной системы управления муниципальными финансами"</t>
  </si>
  <si>
    <t>07 2 00 00</t>
  </si>
  <si>
    <t>07 2 21 00</t>
  </si>
  <si>
    <t>07 1 22 00</t>
  </si>
  <si>
    <t>07 1 22 03</t>
  </si>
  <si>
    <t>Основное мероприятие "Повышение финансовой устойчивости бюджетов муниципальных образований Бодайбинского района"</t>
  </si>
  <si>
    <t>07 1 23 00</t>
  </si>
  <si>
    <t>07 1 23 03</t>
  </si>
  <si>
    <t>90 1 00 00</t>
  </si>
  <si>
    <t>90 1 01 01</t>
  </si>
  <si>
    <t>90 1 02 01</t>
  </si>
  <si>
    <t>90 1 03 00</t>
  </si>
  <si>
    <t>90 2 00 00</t>
  </si>
  <si>
    <t>90 2 01 01</t>
  </si>
  <si>
    <t>90 2 02 01</t>
  </si>
  <si>
    <t>90 2 03 01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</si>
  <si>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</si>
  <si>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"Строительство физкультурно-оздоровительного комплекса в городе Бодайбо"</t>
  </si>
  <si>
    <t>Основное мероприятие "Реконструкция здания муниципального казенного учреждения "Культурно-досуговый центр города 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</si>
  <si>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</si>
  <si>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>к решению  Думы города Бодайбо и района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</si>
  <si>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2015-2017 годы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</si>
  <si>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</si>
  <si>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Выплата премии мэра города Бодайбо и района одаренным детям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</si>
  <si>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2015-2017 годы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</si>
  <si>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</si>
  <si>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 xml:space="preserve">Мероприятия по обслуживанию камер видеонаблюдения установленных на территории города Бодайбо </t>
  </si>
  <si>
    <t>Подпрограмма "Содействие развитию малого и среднего предпринимательства города Бодайбо и района" на 2015-2017 годы</t>
  </si>
  <si>
    <t>Подпрограмма  "Защита окружающей среды муниципального образования города Бодайбо и района" на 2015-2017 годы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</si>
  <si>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</si>
  <si>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</si>
  <si>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Предоставление дотаций на выравнивание бюджетной обеспеченности поселений из районного фонда финансовой поддержки поселений муниципального образования города Бодайбо и района</t>
  </si>
  <si>
    <t>Обеспечение деятельности аппарата Думы города Бодайбо и района</t>
  </si>
  <si>
    <t xml:space="preserve">Единовременное денежное поощрение лицам, награжденным  Почетной грамотой  Думы муниципального образования города Бодайбо и района </t>
  </si>
  <si>
    <t>Функционирование Ревизионной комиссии муниципального образования города Бодайбо и района</t>
  </si>
  <si>
    <t>Обеспечение деятельности  Ревизионной комиссии  города Бодайбо и района</t>
  </si>
  <si>
    <t>Осуществление отдельных полномочий по учету резервного фонда администрации города Бодайбо и района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</si>
  <si>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</si>
  <si>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Подпрограмма "Энергосбережение и повышение энергетической эффективности в городе Бодайбо и районе" на 2015-2017 годы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</si>
  <si>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2015-2017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</si>
  <si>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</si>
  <si>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Муниципальная программа "Развитие территории муниципального образования города Бодайбо и района" на 2015-2017 годы</t>
  </si>
  <si>
    <t>РАСПРЕДЕЛЕНИЕ БЮДЖЕТНЫХ АССИГНОВАНИЙ ПО ЦЕЛЕВЫМ СТАТЬЯМ</t>
  </si>
  <si>
    <t xml:space="preserve">(МУНИЦИПАЛЬНЫМ ПРОГРАММАМ И НЕПРОГРАММНЫМ НАПРАВЛЕНИЯМ ДЕЯТЕЛЬНОСТИ),   </t>
  </si>
  <si>
    <t>01 0 22 02</t>
  </si>
  <si>
    <t>Укрепление материально-технической базы общеобразовательных организаций</t>
  </si>
  <si>
    <t>Укрепление материально-технической базы</t>
  </si>
  <si>
    <t>01 0 01 04</t>
  </si>
  <si>
    <t>01 0 23 04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</si>
  <si>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</si>
  <si>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</si>
  <si>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>07 1 21 01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</si>
  <si>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</si>
  <si>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09 0 00 00</t>
  </si>
  <si>
    <t>Муниципальная программа «Строительство средней общеобразовательной школы на 275 учащихся в пос. Мамакан Бодайбинского района» на 2015-2017 годы</t>
  </si>
  <si>
    <t xml:space="preserve">Основное мероприятие "Строительство средней общеобразовательной школы на 275 учащихся в пос. Мамакан" </t>
  </si>
  <si>
    <t>09 0 21 00</t>
  </si>
  <si>
    <t>Председатель Ревизионной комиссии  города Бодайбо и района и его заместители</t>
  </si>
  <si>
    <t xml:space="preserve">Аудиторы Ревизионной комиссии  города Бодайбо и района </t>
  </si>
  <si>
    <t>Капитальные вложения в объекты государственной (муниципальной) собственности</t>
  </si>
  <si>
    <t>Непрограммные расходы на осуществление государственных полномочий</t>
  </si>
  <si>
    <t xml:space="preserve">ОБРАЗОВАНИЕ </t>
  </si>
  <si>
    <t>Обеспечение участия спортсменов, сборных команд муниципального образования города Бодайбо и района в соревнованиях различного уровня</t>
  </si>
  <si>
    <t>01 0 04 02</t>
  </si>
  <si>
    <t>01 0 13 03</t>
  </si>
  <si>
    <t>Судебная система</t>
  </si>
  <si>
    <t>99 Б 51 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</si>
  <si>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</si>
  <si>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2016 г.</t>
  </si>
  <si>
    <t>2017 г.</t>
  </si>
  <si>
    <t xml:space="preserve"> ГРУППАМ ВИДОВ РАСХОДОВ КЛАССИФИКАЦИИ РАСХОДОВ БЮДЖЕТОВ НА 2016-2017  ГОДЫ</t>
  </si>
  <si>
    <t>МУНИЦИПАЛЬНОГО ОБРАЗОВАНИЯ ГОРОДА БОДАЙБО И РАЙОНА  НА 2016-2017 ГОДЫ</t>
  </si>
  <si>
    <t>Приложение 10</t>
  </si>
  <si>
    <t>Приложение 12</t>
  </si>
  <si>
    <t xml:space="preserve">Создание условий для эффективной мотивации педагогического труда </t>
  </si>
  <si>
    <t>Подпрограмма "Профилактика терроризма и экстремизма в муниципальном образовании города Бодайбо и района" на 2015-2017 годы</t>
  </si>
  <si>
    <t>Функционирование Думы муниципального образования города Бодайбо и района</t>
  </si>
  <si>
    <t>УПРАВЛЕНИЕ КУЛЬТУРЫ АДМИНИСТРАЦИИ МУНИЦИПАЛЬНОГО ОБРАЗОВАНИЯ  ГОРОДА БОДАЙБО  И РАЙОНА</t>
  </si>
  <si>
    <t>УПРАВЛЕНИЕ ОБРАЗОВАНИЯ АДМИНИСТРАЦИИ МУНИЦИПАЛЬНОГО ОБРАЗОВАНИЯ ГОРОДА БОДАЙБО И РАЙОНА</t>
  </si>
  <si>
    <t>АДМИНИСТРАЦИЯ МУНИЦИПАЛЬНОГО ОБРАЗОВАНИЯ ГОРОДА БОДАЙБО И РАЙОНА</t>
  </si>
  <si>
    <t>ФИНАНСОВОЕ УПРАВЛЕНИЕ АДМИНИСТРАЦИИ ГОРОДА БОДАЙБО И РАЙОНА</t>
  </si>
  <si>
    <t>ДУМА МУНИЦИПАЛЬНОГО ОБРАЗОВАНИЯ ГОРОДА БОДАЙБО И РАЙОНА</t>
  </si>
  <si>
    <t>Председатель Думы города Бодайбо и района</t>
  </si>
  <si>
    <t>РЕВИЗИОННАЯ КОМИССИЯ МУНИЦИПАЛЬНОГО ОБРАЗОВАНИЯ ГОРОДА БОДАЙБО И РАЙОНА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</si>
  <si>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</si>
  <si>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</si>
  <si>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>Организация и проведение комплексных физкультурно-оздоровительных и спортивно-массовых мероприятий</t>
  </si>
  <si>
    <t>Выплаты пенсии за выслугу лет гражданам, замещавшим должности  муниципальной службы в муниципальном образовании города Бодайбо и района</t>
  </si>
  <si>
    <t>07 2 21 01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</si>
  <si>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 дошкольных образовательных  и общеобразовательных организациях</t>
  </si>
  <si>
    <t>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</si>
  <si>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</si>
  <si>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Содержание зданий и сооружений муниципальных дошкольных образовательных и общеобразовательных организаций, обустройство прилегающих к ним территорий, создание условий для осуществления присмотра и ухода за детьми и содержания детей в муниципальных дошкольных образовательных и общеобразовательных организациях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</si>
  <si>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</si>
  <si>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99 2 03 02</t>
  </si>
  <si>
    <t xml:space="preserve">Организация предоставления общедоступного и бесплатного дошкольного образования на территории муниципального образования 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   </t>
  </si>
  <si>
    <t xml:space="preserve">от  10.11.2015 г.  № 22-па         </t>
  </si>
  <si>
    <t xml:space="preserve">от  10.11.2015 г.  № 22-па  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</si>
</sst>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left" wrapText="1"/>
    </xf>
    <xf numFmtId="177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77" fontId="2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177" fontId="3" fillId="33" borderId="10" xfId="0" applyNumberFormat="1" applyFont="1" applyFill="1" applyBorder="1" applyAlignment="1">
      <alignment horizontal="center" wrapText="1"/>
    </xf>
    <xf numFmtId="177" fontId="1" fillId="33" borderId="10" xfId="0" applyNumberFormat="1" applyFont="1" applyFill="1" applyBorder="1" applyAlignment="1">
      <alignment horizontal="center"/>
    </xf>
    <xf numFmtId="177" fontId="3" fillId="33" borderId="10" xfId="0" applyNumberFormat="1" applyFont="1" applyFill="1" applyBorder="1" applyAlignment="1">
      <alignment horizontal="center"/>
    </xf>
    <xf numFmtId="177" fontId="2" fillId="33" borderId="0" xfId="0" applyNumberFormat="1" applyFont="1" applyFill="1" applyAlignment="1">
      <alignment horizontal="center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34" borderId="10" xfId="33" applyNumberFormat="1" applyFont="1" applyFill="1" applyBorder="1" applyAlignment="1">
      <alignment horizontal="center" wrapText="1"/>
      <protection/>
    </xf>
    <xf numFmtId="0" fontId="13" fillId="0" borderId="10" xfId="33" applyNumberFormat="1" applyFont="1" applyFill="1" applyBorder="1" applyAlignment="1">
      <alignment horizontal="center" wrapText="1"/>
      <protection/>
    </xf>
    <xf numFmtId="0" fontId="15" fillId="0" borderId="10" xfId="33" applyNumberFormat="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/>
    </xf>
    <xf numFmtId="177" fontId="1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177" fontId="2" fillId="35" borderId="10" xfId="0" applyNumberFormat="1" applyFont="1" applyFill="1" applyBorder="1" applyAlignment="1">
      <alignment horizontal="center"/>
    </xf>
    <xf numFmtId="0" fontId="51" fillId="35" borderId="10" xfId="0" applyFont="1" applyFill="1" applyBorder="1" applyAlignment="1">
      <alignment horizontal="left" wrapText="1"/>
    </xf>
    <xf numFmtId="0" fontId="51" fillId="35" borderId="10" xfId="0" applyFont="1" applyFill="1" applyBorder="1" applyAlignment="1">
      <alignment vertical="center" wrapText="1"/>
    </xf>
    <xf numFmtId="0" fontId="52" fillId="0" borderId="10" xfId="54" applyFont="1" applyBorder="1" applyAlignment="1">
      <alignment vertical="justify"/>
      <protection/>
    </xf>
    <xf numFmtId="0" fontId="52" fillId="35" borderId="10" xfId="54" applyFont="1" applyFill="1" applyBorder="1" applyAlignment="1">
      <alignment vertical="justify"/>
      <protection/>
    </xf>
    <xf numFmtId="0" fontId="52" fillId="35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13" fillId="36" borderId="10" xfId="33" applyNumberFormat="1" applyFont="1" applyFill="1" applyBorder="1" applyAlignment="1">
      <alignment horizontal="left" wrapText="1"/>
      <protection/>
    </xf>
    <xf numFmtId="49" fontId="2" fillId="35" borderId="10" xfId="0" applyNumberFormat="1" applyFont="1" applyFill="1" applyBorder="1" applyAlignment="1">
      <alignment horizontal="center" wrapText="1"/>
    </xf>
    <xf numFmtId="0" fontId="13" fillId="35" borderId="10" xfId="33" applyNumberFormat="1" applyFont="1" applyFill="1" applyBorder="1" applyAlignment="1">
      <alignment horizontal="center" wrapText="1"/>
      <protection/>
    </xf>
    <xf numFmtId="49" fontId="1" fillId="35" borderId="10" xfId="0" applyNumberFormat="1" applyFont="1" applyFill="1" applyBorder="1" applyAlignment="1">
      <alignment horizontal="left" wrapText="1"/>
    </xf>
    <xf numFmtId="0" fontId="52" fillId="35" borderId="10" xfId="0" applyFont="1" applyFill="1" applyBorder="1" applyAlignment="1">
      <alignment wrapText="1"/>
    </xf>
    <xf numFmtId="0" fontId="52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left" wrapText="1"/>
    </xf>
    <xf numFmtId="0" fontId="5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49" fontId="1" fillId="35" borderId="10" xfId="0" applyNumberFormat="1" applyFont="1" applyFill="1" applyBorder="1" applyAlignment="1">
      <alignment horizontal="center" wrapText="1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52" fillId="35" borderId="10" xfId="0" applyFont="1" applyFill="1" applyBorder="1" applyAlignment="1">
      <alignment horizontal="justify" vertical="center"/>
    </xf>
    <xf numFmtId="0" fontId="52" fillId="35" borderId="10" xfId="0" applyFont="1" applyFill="1" applyBorder="1" applyAlignment="1">
      <alignment/>
    </xf>
    <xf numFmtId="0" fontId="52" fillId="35" borderId="10" xfId="0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left"/>
    </xf>
    <xf numFmtId="177" fontId="2" fillId="33" borderId="10" xfId="0" applyNumberFormat="1" applyFont="1" applyFill="1" applyBorder="1" applyAlignment="1">
      <alignment horizontal="center" wrapText="1"/>
    </xf>
    <xf numFmtId="177" fontId="1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wrapText="1"/>
    </xf>
    <xf numFmtId="2" fontId="1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13" fillId="36" borderId="10" xfId="33" applyNumberFormat="1" applyFont="1" applyFill="1" applyBorder="1" applyAlignment="1">
      <alignment horizontal="center" wrapText="1"/>
      <protection/>
    </xf>
    <xf numFmtId="0" fontId="15" fillId="36" borderId="10" xfId="33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wrapText="1"/>
    </xf>
    <xf numFmtId="0" fontId="13" fillId="0" borderId="0" xfId="33" applyNumberFormat="1" applyFont="1" applyFill="1" applyBorder="1" applyAlignment="1">
      <alignment horizontal="center" wrapText="1"/>
      <protection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wrapText="1"/>
    </xf>
    <xf numFmtId="0" fontId="15" fillId="0" borderId="0" xfId="33" applyNumberFormat="1" applyFont="1" applyFill="1" applyBorder="1" applyAlignment="1">
      <alignment horizontal="center" wrapText="1"/>
      <protection/>
    </xf>
    <xf numFmtId="2" fontId="2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left" wrapText="1"/>
    </xf>
    <xf numFmtId="49" fontId="1" fillId="35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wrapText="1"/>
    </xf>
    <xf numFmtId="2" fontId="13" fillId="34" borderId="0" xfId="33" applyNumberFormat="1" applyFont="1" applyFill="1" applyBorder="1" applyAlignment="1">
      <alignment horizontal="left" wrapText="1"/>
      <protection/>
    </xf>
    <xf numFmtId="0" fontId="13" fillId="34" borderId="0" xfId="33" applyNumberFormat="1" applyFont="1" applyFill="1" applyBorder="1" applyAlignment="1">
      <alignment horizontal="center" wrapText="1"/>
      <protection/>
    </xf>
    <xf numFmtId="0" fontId="15" fillId="34" borderId="0" xfId="33" applyNumberFormat="1" applyFont="1" applyFill="1" applyBorder="1" applyAlignment="1">
      <alignment horizontal="center" wrapText="1"/>
      <protection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13" fillId="34" borderId="0" xfId="33" applyNumberFormat="1" applyFont="1" applyFill="1" applyBorder="1" applyAlignment="1">
      <alignment horizontal="left" vertical="top" wrapText="1" readingOrder="1"/>
      <protection/>
    </xf>
    <xf numFmtId="2" fontId="1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33" applyNumberFormat="1" applyFont="1" applyFill="1" applyBorder="1" applyAlignment="1">
      <alignment horizontal="left" vertical="top" wrapText="1" readingOrder="1"/>
      <protection/>
    </xf>
    <xf numFmtId="2" fontId="1" fillId="35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wrapText="1"/>
    </xf>
    <xf numFmtId="177" fontId="3" fillId="35" borderId="10" xfId="0" applyNumberFormat="1" applyFont="1" applyFill="1" applyBorder="1" applyAlignment="1">
      <alignment horizontal="center"/>
    </xf>
    <xf numFmtId="198" fontId="13" fillId="0" borderId="10" xfId="0" applyNumberFormat="1" applyFont="1" applyFill="1" applyBorder="1" applyAlignment="1">
      <alignment horizontal="justify" vertical="center" wrapText="1"/>
    </xf>
    <xf numFmtId="198" fontId="13" fillId="0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justify" vertical="center" wrapText="1"/>
    </xf>
    <xf numFmtId="0" fontId="16" fillId="34" borderId="10" xfId="33" applyNumberFormat="1" applyFont="1" applyFill="1" applyBorder="1" applyAlignment="1">
      <alignment horizontal="center" wrapText="1"/>
      <protection/>
    </xf>
    <xf numFmtId="49" fontId="10" fillId="33" borderId="10" xfId="0" applyNumberFormat="1" applyFont="1" applyFill="1" applyBorder="1" applyAlignment="1">
      <alignment horizontal="center"/>
    </xf>
    <xf numFmtId="0" fontId="16" fillId="0" borderId="10" xfId="33" applyNumberFormat="1" applyFont="1" applyFill="1" applyBorder="1" applyAlignment="1">
      <alignment horizontal="left" vertical="top" wrapText="1" readingOrder="1"/>
      <protection/>
    </xf>
    <xf numFmtId="0" fontId="13" fillId="0" borderId="10" xfId="33" applyNumberFormat="1" applyFont="1" applyFill="1" applyBorder="1" applyAlignment="1">
      <alignment horizontal="center" vertical="center" wrapText="1" readingOrder="1"/>
      <protection/>
    </xf>
    <xf numFmtId="0" fontId="13" fillId="35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2" fontId="15" fillId="0" borderId="10" xfId="33" applyNumberFormat="1" applyFont="1" applyFill="1" applyBorder="1" applyAlignment="1">
      <alignment horizontal="left" vertical="top" wrapText="1" readingOrder="1"/>
      <protection/>
    </xf>
    <xf numFmtId="2" fontId="13" fillId="34" borderId="10" xfId="33" applyNumberFormat="1" applyFont="1" applyFill="1" applyBorder="1" applyAlignment="1">
      <alignment horizontal="left" wrapText="1"/>
      <protection/>
    </xf>
    <xf numFmtId="2" fontId="15" fillId="35" borderId="10" xfId="33" applyNumberFormat="1" applyFont="1" applyFill="1" applyBorder="1" applyAlignment="1">
      <alignment horizontal="left" vertical="top" wrapText="1" readingOrder="1"/>
      <protection/>
    </xf>
    <xf numFmtId="2" fontId="13" fillId="34" borderId="10" xfId="33" applyNumberFormat="1" applyFont="1" applyFill="1" applyBorder="1" applyAlignment="1">
      <alignment horizontal="left" vertical="top" wrapText="1" readingOrder="1"/>
      <protection/>
    </xf>
    <xf numFmtId="2" fontId="13" fillId="0" borderId="10" xfId="33" applyNumberFormat="1" applyFont="1" applyFill="1" applyBorder="1" applyAlignment="1">
      <alignment horizontal="left" vertical="top" wrapText="1" readingOrder="1"/>
      <protection/>
    </xf>
    <xf numFmtId="2" fontId="51" fillId="0" borderId="10" xfId="33" applyNumberFormat="1" applyFont="1" applyFill="1" applyBorder="1" applyAlignment="1">
      <alignment horizontal="left" vertical="top" wrapText="1" readingOrder="1"/>
      <protection/>
    </xf>
    <xf numFmtId="2" fontId="51" fillId="35" borderId="10" xfId="33" applyNumberFormat="1" applyFont="1" applyFill="1" applyBorder="1" applyAlignment="1">
      <alignment horizontal="left" vertical="top" wrapText="1" readingOrder="1"/>
      <protection/>
    </xf>
    <xf numFmtId="0" fontId="54" fillId="35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left" wrapText="1"/>
    </xf>
    <xf numFmtId="0" fontId="16" fillId="35" borderId="10" xfId="33" applyNumberFormat="1" applyFont="1" applyFill="1" applyBorder="1" applyAlignment="1">
      <alignment horizontal="center" wrapText="1"/>
      <protection/>
    </xf>
    <xf numFmtId="2" fontId="55" fillId="0" borderId="10" xfId="33" applyNumberFormat="1" applyFont="1" applyFill="1" applyBorder="1" applyAlignment="1">
      <alignment horizontal="left" vertical="top" wrapText="1" readingOrder="1"/>
      <protection/>
    </xf>
    <xf numFmtId="0" fontId="16" fillId="36" borderId="10" xfId="33" applyNumberFormat="1" applyFont="1" applyFill="1" applyBorder="1" applyAlignment="1">
      <alignment horizontal="center" wrapText="1"/>
      <protection/>
    </xf>
    <xf numFmtId="2" fontId="16" fillId="34" borderId="10" xfId="33" applyNumberFormat="1" applyFont="1" applyFill="1" applyBorder="1" applyAlignment="1">
      <alignment horizontal="left" wrapText="1"/>
      <protection/>
    </xf>
    <xf numFmtId="2" fontId="3" fillId="33" borderId="10" xfId="0" applyNumberFormat="1" applyFont="1" applyFill="1" applyBorder="1" applyAlignment="1">
      <alignment wrapText="1"/>
    </xf>
    <xf numFmtId="0" fontId="52" fillId="0" borderId="10" xfId="54" applyFont="1" applyFill="1" applyBorder="1" applyAlignment="1">
      <alignment vertical="justify"/>
      <protection/>
    </xf>
    <xf numFmtId="198" fontId="13" fillId="0" borderId="11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 wrapText="1"/>
    </xf>
    <xf numFmtId="49" fontId="1" fillId="33" borderId="0" xfId="0" applyNumberFormat="1" applyFont="1" applyFill="1" applyAlignment="1">
      <alignment horizontal="right" wrapText="1"/>
    </xf>
    <xf numFmtId="0" fontId="2" fillId="33" borderId="0" xfId="0" applyFont="1" applyFill="1" applyAlignment="1">
      <alignment horizontal="center"/>
    </xf>
    <xf numFmtId="49" fontId="2" fillId="35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51" fillId="0" borderId="0" xfId="33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center" vertical="top" wrapText="1"/>
      <protection/>
    </xf>
    <xf numFmtId="169" fontId="2" fillId="33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7"/>
  <sheetViews>
    <sheetView tabSelected="1" view="pageBreakPreview" zoomScaleNormal="90" zoomScaleSheetLayoutView="100" workbookViewId="0" topLeftCell="A1">
      <selection activeCell="A3" sqref="A3:E3"/>
    </sheetView>
  </sheetViews>
  <sheetFormatPr defaultColWidth="9.00390625" defaultRowHeight="12.75"/>
  <cols>
    <col min="1" max="1" width="81.25390625" style="48" customWidth="1"/>
    <col min="2" max="2" width="13.25390625" style="21" customWidth="1"/>
    <col min="3" max="3" width="7.00390625" style="10" customWidth="1"/>
    <col min="4" max="4" width="12.625" style="1" customWidth="1"/>
    <col min="5" max="5" width="13.125" style="1" customWidth="1"/>
    <col min="6" max="16384" width="9.125" style="1" customWidth="1"/>
  </cols>
  <sheetData>
    <row r="1" spans="2:5" ht="15.75">
      <c r="B1" s="171" t="s">
        <v>402</v>
      </c>
      <c r="C1" s="171"/>
      <c r="D1" s="171"/>
      <c r="E1" s="171"/>
    </row>
    <row r="2" spans="1:5" ht="15.75">
      <c r="A2" s="171" t="s">
        <v>350</v>
      </c>
      <c r="B2" s="171"/>
      <c r="C2" s="171"/>
      <c r="D2" s="171"/>
      <c r="E2" s="171"/>
    </row>
    <row r="3" spans="1:5" ht="15.75">
      <c r="A3" s="171" t="s">
        <v>427</v>
      </c>
      <c r="B3" s="171"/>
      <c r="C3" s="171"/>
      <c r="D3" s="171"/>
      <c r="E3" s="171"/>
    </row>
    <row r="4" spans="1:3" ht="15.75">
      <c r="A4" s="49"/>
      <c r="B4" s="9"/>
      <c r="C4" s="9"/>
    </row>
    <row r="5" spans="1:5" ht="15.75">
      <c r="A5" s="172" t="s">
        <v>372</v>
      </c>
      <c r="B5" s="172"/>
      <c r="C5" s="172"/>
      <c r="D5" s="172"/>
      <c r="E5" s="172"/>
    </row>
    <row r="6" spans="1:5" ht="15.75">
      <c r="A6" s="172" t="s">
        <v>373</v>
      </c>
      <c r="B6" s="172"/>
      <c r="C6" s="172"/>
      <c r="D6" s="172"/>
      <c r="E6" s="172"/>
    </row>
    <row r="7" spans="1:5" ht="15.75">
      <c r="A7" s="172" t="s">
        <v>400</v>
      </c>
      <c r="B7" s="172"/>
      <c r="C7" s="172"/>
      <c r="D7" s="172"/>
      <c r="E7" s="172"/>
    </row>
    <row r="8" spans="1:5" ht="18.75">
      <c r="A8" s="50"/>
      <c r="B8" s="38"/>
      <c r="C8" s="38"/>
      <c r="E8" s="14" t="s">
        <v>43</v>
      </c>
    </row>
    <row r="9" spans="1:5" ht="12.75">
      <c r="A9" s="174" t="s">
        <v>42</v>
      </c>
      <c r="B9" s="173" t="s">
        <v>76</v>
      </c>
      <c r="C9" s="173" t="s">
        <v>77</v>
      </c>
      <c r="D9" s="175" t="s">
        <v>398</v>
      </c>
      <c r="E9" s="175" t="s">
        <v>399</v>
      </c>
    </row>
    <row r="10" spans="1:5" ht="12.75">
      <c r="A10" s="174"/>
      <c r="B10" s="173"/>
      <c r="C10" s="173"/>
      <c r="D10" s="175"/>
      <c r="E10" s="175"/>
    </row>
    <row r="11" spans="1:5" ht="20.25">
      <c r="A11" s="152" t="s">
        <v>40</v>
      </c>
      <c r="B11" s="18"/>
      <c r="C11" s="18"/>
      <c r="D11" s="13">
        <f>D12+D100+D157+D227+D242+D253+D273+D300+D303+D306</f>
        <v>955092.4000000001</v>
      </c>
      <c r="E11" s="13">
        <f>E12+E100+E157+E227+E242+E253+E273+E300+E303+E306</f>
        <v>961086.2000000002</v>
      </c>
    </row>
    <row r="12" spans="1:5" ht="37.5">
      <c r="A12" s="160" t="s">
        <v>146</v>
      </c>
      <c r="B12" s="28" t="s">
        <v>148</v>
      </c>
      <c r="C12" s="28"/>
      <c r="D12" s="13">
        <f>D13+D39+D61+D73+D80+D85+D96+D70</f>
        <v>598531.3999999999</v>
      </c>
      <c r="E12" s="13">
        <f>E13+E39+E61+E73+E80+E85+E96+E70</f>
        <v>586910.3</v>
      </c>
    </row>
    <row r="13" spans="1:5" ht="47.25">
      <c r="A13" s="83" t="s">
        <v>147</v>
      </c>
      <c r="B13" s="17" t="s">
        <v>149</v>
      </c>
      <c r="C13" s="16"/>
      <c r="D13" s="8">
        <f>D14+D19+D26+D31+D34+D37+D17+D23</f>
        <v>188506.1</v>
      </c>
      <c r="E13" s="8">
        <f>E14+E19+E26+E31+E34+E37+E17+E23</f>
        <v>181817.9</v>
      </c>
    </row>
    <row r="14" spans="1:5" ht="63">
      <c r="A14" s="79" t="s">
        <v>423</v>
      </c>
      <c r="B14" s="58" t="s">
        <v>377</v>
      </c>
      <c r="C14" s="16"/>
      <c r="D14" s="8">
        <f>D15+D16</f>
        <v>10188.4</v>
      </c>
      <c r="E14" s="8">
        <f>E15+E16</f>
        <v>10107.6</v>
      </c>
    </row>
    <row r="15" spans="1:5" ht="15.75">
      <c r="A15" s="153" t="s">
        <v>57</v>
      </c>
      <c r="B15" s="108" t="s">
        <v>377</v>
      </c>
      <c r="C15" s="16" t="s">
        <v>58</v>
      </c>
      <c r="D15" s="12">
        <f>'Прил 12'!G121</f>
        <v>8717</v>
      </c>
      <c r="E15" s="12">
        <f>'Прил 12'!H121</f>
        <v>8662.1</v>
      </c>
    </row>
    <row r="16" spans="1:5" ht="31.5">
      <c r="A16" s="15" t="s">
        <v>75</v>
      </c>
      <c r="B16" s="108" t="s">
        <v>377</v>
      </c>
      <c r="C16" s="16" t="s">
        <v>53</v>
      </c>
      <c r="D16" s="12">
        <f>'Прил 12'!G122</f>
        <v>1471.4</v>
      </c>
      <c r="E16" s="12">
        <f>'Прил 12'!H122</f>
        <v>1445.5</v>
      </c>
    </row>
    <row r="17" spans="1:5" ht="129.75" customHeight="1">
      <c r="A17" s="144" t="s">
        <v>425</v>
      </c>
      <c r="B17" s="58" t="s">
        <v>393</v>
      </c>
      <c r="C17" s="70"/>
      <c r="D17" s="8">
        <f>D18</f>
        <v>99.6</v>
      </c>
      <c r="E17" s="8">
        <f>E18</f>
        <v>97.9</v>
      </c>
    </row>
    <row r="18" spans="1:5" ht="15.75">
      <c r="A18" s="153" t="s">
        <v>57</v>
      </c>
      <c r="B18" s="108" t="s">
        <v>393</v>
      </c>
      <c r="C18" s="105" t="s">
        <v>58</v>
      </c>
      <c r="D18" s="12">
        <f>'Прил 12'!G124</f>
        <v>99.6</v>
      </c>
      <c r="E18" s="12">
        <f>'Прил 12'!H124</f>
        <v>97.9</v>
      </c>
    </row>
    <row r="19" spans="1:5" ht="63">
      <c r="A19" s="167" t="s">
        <v>419</v>
      </c>
      <c r="B19" s="70" t="s">
        <v>150</v>
      </c>
      <c r="C19" s="17"/>
      <c r="D19" s="8">
        <f>D20+D21+D22</f>
        <v>110944.09999999999</v>
      </c>
      <c r="E19" s="8">
        <f>E20+E21+E22</f>
        <v>116212.6</v>
      </c>
    </row>
    <row r="20" spans="1:5" ht="47.25">
      <c r="A20" s="34" t="s">
        <v>93</v>
      </c>
      <c r="B20" s="105" t="s">
        <v>150</v>
      </c>
      <c r="C20" s="16" t="s">
        <v>56</v>
      </c>
      <c r="D20" s="12">
        <f>'Прил 12'!G126</f>
        <v>89262.4</v>
      </c>
      <c r="E20" s="12">
        <f>'Прил 12'!H126</f>
        <v>93528.1</v>
      </c>
    </row>
    <row r="21" spans="1:5" ht="15.75">
      <c r="A21" s="153" t="s">
        <v>57</v>
      </c>
      <c r="B21" s="105" t="s">
        <v>150</v>
      </c>
      <c r="C21" s="105" t="s">
        <v>58</v>
      </c>
      <c r="D21" s="12">
        <f>'Прил 12'!G127</f>
        <v>489.5</v>
      </c>
      <c r="E21" s="12">
        <f>'Прил 12'!H127</f>
        <v>489.5</v>
      </c>
    </row>
    <row r="22" spans="1:5" ht="31.5">
      <c r="A22" s="15" t="s">
        <v>75</v>
      </c>
      <c r="B22" s="105" t="s">
        <v>150</v>
      </c>
      <c r="C22" s="16" t="s">
        <v>53</v>
      </c>
      <c r="D22" s="99">
        <f>'Прил 12'!G128</f>
        <v>21192.2</v>
      </c>
      <c r="E22" s="99">
        <f>'Прил 12'!H128</f>
        <v>22195</v>
      </c>
    </row>
    <row r="23" spans="1:5" ht="82.5" customHeight="1">
      <c r="A23" s="144" t="s">
        <v>422</v>
      </c>
      <c r="B23" s="70" t="s">
        <v>394</v>
      </c>
      <c r="C23" s="17"/>
      <c r="D23" s="98">
        <f>D24+D25</f>
        <v>18517.6</v>
      </c>
      <c r="E23" s="98">
        <f>E24+E25</f>
        <v>11452.1</v>
      </c>
    </row>
    <row r="24" spans="1:5" ht="47.25">
      <c r="A24" s="34" t="s">
        <v>93</v>
      </c>
      <c r="B24" s="105" t="s">
        <v>394</v>
      </c>
      <c r="C24" s="16" t="s">
        <v>56</v>
      </c>
      <c r="D24" s="99">
        <f>'Прил 12'!G130</f>
        <v>15630</v>
      </c>
      <c r="E24" s="99">
        <f>'Прил 12'!H130</f>
        <v>9666.1</v>
      </c>
    </row>
    <row r="25" spans="1:5" ht="31.5">
      <c r="A25" s="15" t="s">
        <v>75</v>
      </c>
      <c r="B25" s="105" t="s">
        <v>394</v>
      </c>
      <c r="C25" s="16" t="s">
        <v>53</v>
      </c>
      <c r="D25" s="99">
        <f>'Прил 12'!G131</f>
        <v>2887.6</v>
      </c>
      <c r="E25" s="99">
        <f>'Прил 12'!H131</f>
        <v>1786</v>
      </c>
    </row>
    <row r="26" spans="1:5" ht="31.5">
      <c r="A26" s="75" t="s">
        <v>97</v>
      </c>
      <c r="B26" s="17" t="s">
        <v>151</v>
      </c>
      <c r="C26" s="16"/>
      <c r="D26" s="8">
        <f>SUM(D27:D30)</f>
        <v>44294.5</v>
      </c>
      <c r="E26" s="8">
        <f>SUM(E27:E30)</f>
        <v>41947.3</v>
      </c>
    </row>
    <row r="27" spans="1:5" ht="47.25">
      <c r="A27" s="34" t="s">
        <v>93</v>
      </c>
      <c r="B27" s="16" t="s">
        <v>151</v>
      </c>
      <c r="C27" s="16" t="s">
        <v>56</v>
      </c>
      <c r="D27" s="12">
        <f>'Прил 12'!G133</f>
        <v>6957.1</v>
      </c>
      <c r="E27" s="12">
        <f>'Прил 12'!H133</f>
        <v>5539.1</v>
      </c>
    </row>
    <row r="28" spans="1:5" ht="15.75">
      <c r="A28" s="153" t="s">
        <v>57</v>
      </c>
      <c r="B28" s="16" t="s">
        <v>151</v>
      </c>
      <c r="C28" s="16" t="s">
        <v>58</v>
      </c>
      <c r="D28" s="12">
        <f>'Прил 12'!G134+'Прил 12'!G217</f>
        <v>30729.1</v>
      </c>
      <c r="E28" s="12">
        <f>'Прил 12'!H134+'Прил 12'!H217</f>
        <v>30015.4</v>
      </c>
    </row>
    <row r="29" spans="1:5" ht="31.5">
      <c r="A29" s="15" t="s">
        <v>75</v>
      </c>
      <c r="B29" s="16" t="s">
        <v>151</v>
      </c>
      <c r="C29" s="16" t="s">
        <v>53</v>
      </c>
      <c r="D29" s="12">
        <f>'Прил 12'!G135</f>
        <v>6052</v>
      </c>
      <c r="E29" s="12">
        <f>'Прил 12'!H135</f>
        <v>5836.5</v>
      </c>
    </row>
    <row r="30" spans="1:5" ht="15.75">
      <c r="A30" s="101" t="s">
        <v>59</v>
      </c>
      <c r="B30" s="16" t="s">
        <v>151</v>
      </c>
      <c r="C30" s="16" t="s">
        <v>60</v>
      </c>
      <c r="D30" s="12">
        <f>'Прил 12'!G136</f>
        <v>556.3</v>
      </c>
      <c r="E30" s="12">
        <f>'Прил 12'!H136</f>
        <v>556.3</v>
      </c>
    </row>
    <row r="31" spans="1:5" ht="31.5">
      <c r="A31" s="75" t="s">
        <v>152</v>
      </c>
      <c r="B31" s="58" t="s">
        <v>153</v>
      </c>
      <c r="C31" s="16"/>
      <c r="D31" s="8">
        <f>D32+D33</f>
        <v>1601</v>
      </c>
      <c r="E31" s="8">
        <f>E32+E33</f>
        <v>1601</v>
      </c>
    </row>
    <row r="32" spans="1:5" ht="15.75">
      <c r="A32" s="153" t="s">
        <v>57</v>
      </c>
      <c r="B32" s="108" t="s">
        <v>153</v>
      </c>
      <c r="C32" s="16" t="s">
        <v>58</v>
      </c>
      <c r="D32" s="12">
        <f>'Прил 12'!G138</f>
        <v>1328</v>
      </c>
      <c r="E32" s="12">
        <f>'Прил 12'!H138</f>
        <v>1328</v>
      </c>
    </row>
    <row r="33" spans="1:5" ht="31.5">
      <c r="A33" s="15" t="s">
        <v>75</v>
      </c>
      <c r="B33" s="108" t="s">
        <v>153</v>
      </c>
      <c r="C33" s="16" t="s">
        <v>53</v>
      </c>
      <c r="D33" s="12">
        <f>'Прил 12'!G139</f>
        <v>273</v>
      </c>
      <c r="E33" s="12">
        <f>'Прил 12'!H139</f>
        <v>273</v>
      </c>
    </row>
    <row r="34" spans="1:5" ht="31.5">
      <c r="A34" s="75" t="s">
        <v>154</v>
      </c>
      <c r="B34" s="58" t="s">
        <v>155</v>
      </c>
      <c r="C34" s="16"/>
      <c r="D34" s="8">
        <f>D35+D36</f>
        <v>2526.8</v>
      </c>
      <c r="E34" s="8">
        <f>E35+E36</f>
        <v>60</v>
      </c>
    </row>
    <row r="35" spans="1:5" ht="15.75">
      <c r="A35" s="153" t="s">
        <v>57</v>
      </c>
      <c r="B35" s="108" t="s">
        <v>155</v>
      </c>
      <c r="C35" s="16" t="s">
        <v>58</v>
      </c>
      <c r="D35" s="12">
        <f>'Прил 12'!G141</f>
        <v>2044.8</v>
      </c>
      <c r="E35" s="12">
        <f>'Прил 12'!H141</f>
        <v>60</v>
      </c>
    </row>
    <row r="36" spans="1:5" ht="31.5">
      <c r="A36" s="15" t="s">
        <v>75</v>
      </c>
      <c r="B36" s="16"/>
      <c r="C36" s="16" t="s">
        <v>53</v>
      </c>
      <c r="D36" s="12">
        <f>'Прил 12'!G142</f>
        <v>482</v>
      </c>
      <c r="E36" s="12">
        <f>'Прил 12'!H142</f>
        <v>0</v>
      </c>
    </row>
    <row r="37" spans="1:5" ht="31.5">
      <c r="A37" s="76" t="s">
        <v>156</v>
      </c>
      <c r="B37" s="58" t="s">
        <v>157</v>
      </c>
      <c r="C37" s="16"/>
      <c r="D37" s="8">
        <f>D38</f>
        <v>334.1</v>
      </c>
      <c r="E37" s="8">
        <f>E38</f>
        <v>339.4</v>
      </c>
    </row>
    <row r="38" spans="1:5" ht="15.75">
      <c r="A38" s="153" t="s">
        <v>57</v>
      </c>
      <c r="B38" s="108" t="s">
        <v>157</v>
      </c>
      <c r="C38" s="16" t="s">
        <v>58</v>
      </c>
      <c r="D38" s="12">
        <f>'Прил 12'!G144</f>
        <v>334.1</v>
      </c>
      <c r="E38" s="12">
        <f>'Прил 12'!H144</f>
        <v>339.4</v>
      </c>
    </row>
    <row r="39" spans="1:5" ht="63">
      <c r="A39" s="76" t="s">
        <v>168</v>
      </c>
      <c r="B39" s="17" t="s">
        <v>169</v>
      </c>
      <c r="C39" s="17"/>
      <c r="D39" s="8">
        <f>D40+D43+D50+D55+D58+D47</f>
        <v>287804.4</v>
      </c>
      <c r="E39" s="8">
        <f>E40+E43+E50+E55+E58+E47</f>
        <v>283161.3</v>
      </c>
    </row>
    <row r="40" spans="1:5" s="64" customFormat="1" ht="63">
      <c r="A40" s="79" t="s">
        <v>423</v>
      </c>
      <c r="B40" s="58" t="s">
        <v>377</v>
      </c>
      <c r="C40" s="16"/>
      <c r="D40" s="8">
        <f>D41+D42</f>
        <v>15770.8</v>
      </c>
      <c r="E40" s="8">
        <f>E41+E42</f>
        <v>15655.400000000001</v>
      </c>
    </row>
    <row r="41" spans="1:5" s="64" customFormat="1" ht="15.75">
      <c r="A41" s="153" t="s">
        <v>57</v>
      </c>
      <c r="B41" s="108" t="s">
        <v>377</v>
      </c>
      <c r="C41" s="16" t="s">
        <v>58</v>
      </c>
      <c r="D41" s="12">
        <f>'Прил 12'!G166</f>
        <v>10420.3</v>
      </c>
      <c r="E41" s="12">
        <f>'Прил 12'!H166</f>
        <v>10399.1</v>
      </c>
    </row>
    <row r="42" spans="1:5" s="64" customFormat="1" ht="31.5">
      <c r="A42" s="15" t="s">
        <v>75</v>
      </c>
      <c r="B42" s="108" t="s">
        <v>377</v>
      </c>
      <c r="C42" s="16" t="s">
        <v>53</v>
      </c>
      <c r="D42" s="12">
        <f>'Прил 12'!G167</f>
        <v>5350.5</v>
      </c>
      <c r="E42" s="12">
        <f>'Прил 12'!H167</f>
        <v>5256.3</v>
      </c>
    </row>
    <row r="43" spans="1:5" ht="98.25" customHeight="1">
      <c r="A43" s="168" t="s">
        <v>420</v>
      </c>
      <c r="B43" s="17" t="s">
        <v>170</v>
      </c>
      <c r="C43" s="17"/>
      <c r="D43" s="8">
        <f>D44+D45+D46</f>
        <v>187039</v>
      </c>
      <c r="E43" s="8">
        <f>E44+E45+E46</f>
        <v>197110.4</v>
      </c>
    </row>
    <row r="44" spans="1:5" s="64" customFormat="1" ht="47.25">
      <c r="A44" s="34" t="s">
        <v>93</v>
      </c>
      <c r="B44" s="16" t="s">
        <v>170</v>
      </c>
      <c r="C44" s="16" t="s">
        <v>56</v>
      </c>
      <c r="D44" s="12">
        <f>'Прил 12'!G169</f>
        <v>83374.2</v>
      </c>
      <c r="E44" s="12">
        <f>'Прил 12'!H169</f>
        <v>87960.4</v>
      </c>
    </row>
    <row r="45" spans="1:5" ht="15.75">
      <c r="A45" s="153" t="s">
        <v>57</v>
      </c>
      <c r="B45" s="16" t="s">
        <v>170</v>
      </c>
      <c r="C45" s="16" t="s">
        <v>58</v>
      </c>
      <c r="D45" s="12">
        <f>'Прил 12'!G170</f>
        <v>1294.5</v>
      </c>
      <c r="E45" s="12">
        <f>'Прил 12'!H170</f>
        <v>1294.5</v>
      </c>
    </row>
    <row r="46" spans="1:5" ht="31.5">
      <c r="A46" s="15" t="s">
        <v>75</v>
      </c>
      <c r="B46" s="16" t="s">
        <v>170</v>
      </c>
      <c r="C46" s="16" t="s">
        <v>53</v>
      </c>
      <c r="D46" s="12">
        <f>'Прил 12'!G171</f>
        <v>102370.3</v>
      </c>
      <c r="E46" s="12">
        <f>'Прил 12'!H171</f>
        <v>107855.5</v>
      </c>
    </row>
    <row r="47" spans="1:5" ht="79.5" customHeight="1">
      <c r="A47" s="144" t="s">
        <v>422</v>
      </c>
      <c r="B47" s="70" t="s">
        <v>394</v>
      </c>
      <c r="C47" s="17"/>
      <c r="D47" s="8">
        <f>D48+D49</f>
        <v>27770</v>
      </c>
      <c r="E47" s="8">
        <f>E48+E49</f>
        <v>17176</v>
      </c>
    </row>
    <row r="48" spans="1:5" ht="47.25">
      <c r="A48" s="34" t="s">
        <v>93</v>
      </c>
      <c r="B48" s="105" t="s">
        <v>394</v>
      </c>
      <c r="C48" s="16" t="s">
        <v>56</v>
      </c>
      <c r="D48" s="12">
        <f>'Прил 12'!G173</f>
        <v>14485</v>
      </c>
      <c r="E48" s="12">
        <f>'Прил 12'!H173</f>
        <v>8959</v>
      </c>
    </row>
    <row r="49" spans="1:5" ht="31.5">
      <c r="A49" s="15" t="s">
        <v>75</v>
      </c>
      <c r="B49" s="105" t="s">
        <v>394</v>
      </c>
      <c r="C49" s="16" t="s">
        <v>53</v>
      </c>
      <c r="D49" s="12">
        <f>'Прил 12'!G174</f>
        <v>13285</v>
      </c>
      <c r="E49" s="12">
        <f>'Прил 12'!H174</f>
        <v>8217</v>
      </c>
    </row>
    <row r="50" spans="1:5" ht="31.5">
      <c r="A50" s="100" t="s">
        <v>97</v>
      </c>
      <c r="B50" s="17" t="s">
        <v>374</v>
      </c>
      <c r="C50" s="17"/>
      <c r="D50" s="8">
        <f>SUM(D51:D54)</f>
        <v>49653.899999999994</v>
      </c>
      <c r="E50" s="8">
        <f>SUM(E51:E54)</f>
        <v>46969</v>
      </c>
    </row>
    <row r="51" spans="1:5" s="64" customFormat="1" ht="47.25">
      <c r="A51" s="34" t="s">
        <v>93</v>
      </c>
      <c r="B51" s="16" t="s">
        <v>374</v>
      </c>
      <c r="C51" s="16" t="s">
        <v>56</v>
      </c>
      <c r="D51" s="12">
        <f>'Прил 12'!G176</f>
        <v>4603.2</v>
      </c>
      <c r="E51" s="12">
        <f>'Прил 12'!H176</f>
        <v>3367.2</v>
      </c>
    </row>
    <row r="52" spans="1:5" s="64" customFormat="1" ht="15.75">
      <c r="A52" s="153" t="s">
        <v>57</v>
      </c>
      <c r="B52" s="16" t="s">
        <v>374</v>
      </c>
      <c r="C52" s="16" t="s">
        <v>58</v>
      </c>
      <c r="D52" s="12">
        <f>'Прил 12'!G177</f>
        <v>14908.5</v>
      </c>
      <c r="E52" s="12">
        <f>'Прил 12'!H177</f>
        <v>13517.8</v>
      </c>
    </row>
    <row r="53" spans="1:5" s="64" customFormat="1" ht="31.5">
      <c r="A53" s="15" t="s">
        <v>75</v>
      </c>
      <c r="B53" s="16" t="s">
        <v>374</v>
      </c>
      <c r="C53" s="16" t="s">
        <v>53</v>
      </c>
      <c r="D53" s="12">
        <f>'Прил 12'!G178</f>
        <v>29673.5</v>
      </c>
      <c r="E53" s="12">
        <f>'Прил 12'!H178</f>
        <v>29615.3</v>
      </c>
    </row>
    <row r="54" spans="1:5" ht="15.75">
      <c r="A54" s="101" t="s">
        <v>59</v>
      </c>
      <c r="B54" s="16" t="s">
        <v>374</v>
      </c>
      <c r="C54" s="16" t="s">
        <v>60</v>
      </c>
      <c r="D54" s="12">
        <f>'Прил 12'!G179</f>
        <v>468.7</v>
      </c>
      <c r="E54" s="12">
        <f>'Прил 12'!H179</f>
        <v>468.7</v>
      </c>
    </row>
    <row r="55" spans="1:5" s="64" customFormat="1" ht="31.5">
      <c r="A55" s="102" t="s">
        <v>152</v>
      </c>
      <c r="B55" s="58" t="s">
        <v>171</v>
      </c>
      <c r="C55" s="16"/>
      <c r="D55" s="8">
        <f>D56+D57</f>
        <v>6130.5</v>
      </c>
      <c r="E55" s="8">
        <f>E56+E57</f>
        <v>6130.5</v>
      </c>
    </row>
    <row r="56" spans="1:5" ht="15.75">
      <c r="A56" s="153" t="s">
        <v>57</v>
      </c>
      <c r="B56" s="108" t="s">
        <v>171</v>
      </c>
      <c r="C56" s="16" t="s">
        <v>58</v>
      </c>
      <c r="D56" s="12">
        <f>'Прил 12'!G181</f>
        <v>2922.2</v>
      </c>
      <c r="E56" s="12">
        <f>'Прил 12'!H181</f>
        <v>2922.2</v>
      </c>
    </row>
    <row r="57" spans="1:5" ht="31.5">
      <c r="A57" s="15" t="s">
        <v>75</v>
      </c>
      <c r="B57" s="108" t="s">
        <v>171</v>
      </c>
      <c r="C57" s="16" t="s">
        <v>53</v>
      </c>
      <c r="D57" s="12">
        <f>'Прил 12'!G182</f>
        <v>3208.3</v>
      </c>
      <c r="E57" s="12">
        <f>'Прил 12'!H182</f>
        <v>3208.3</v>
      </c>
    </row>
    <row r="58" spans="1:5" ht="31.5">
      <c r="A58" s="100" t="s">
        <v>375</v>
      </c>
      <c r="B58" s="58" t="s">
        <v>172</v>
      </c>
      <c r="C58" s="17"/>
      <c r="D58" s="8">
        <f>D59+D60</f>
        <v>1440.2</v>
      </c>
      <c r="E58" s="8">
        <f>E59+E60</f>
        <v>120</v>
      </c>
    </row>
    <row r="59" spans="1:5" s="64" customFormat="1" ht="15.75">
      <c r="A59" s="153" t="s">
        <v>57</v>
      </c>
      <c r="B59" s="108" t="s">
        <v>172</v>
      </c>
      <c r="C59" s="16" t="s">
        <v>58</v>
      </c>
      <c r="D59" s="12">
        <f>'Прил 12'!G184</f>
        <v>595</v>
      </c>
      <c r="E59" s="12">
        <f>'Прил 12'!H184</f>
        <v>120</v>
      </c>
    </row>
    <row r="60" spans="1:5" ht="31.5">
      <c r="A60" s="15" t="s">
        <v>75</v>
      </c>
      <c r="B60" s="108" t="s">
        <v>172</v>
      </c>
      <c r="C60" s="16" t="s">
        <v>53</v>
      </c>
      <c r="D60" s="12">
        <f>'Прил 12'!G185</f>
        <v>845.2</v>
      </c>
      <c r="E60" s="12">
        <f>'Прил 12'!H185</f>
        <v>0</v>
      </c>
    </row>
    <row r="61" spans="1:5" ht="31.5">
      <c r="A61" s="102" t="s">
        <v>173</v>
      </c>
      <c r="B61" s="58" t="s">
        <v>174</v>
      </c>
      <c r="C61" s="17"/>
      <c r="D61" s="8">
        <f>D62+D64+D68</f>
        <v>51803.200000000004</v>
      </c>
      <c r="E61" s="8">
        <f>E62+E64+E68</f>
        <v>55518.9</v>
      </c>
    </row>
    <row r="62" spans="1:5" ht="63">
      <c r="A62" s="79" t="s">
        <v>423</v>
      </c>
      <c r="B62" s="58" t="s">
        <v>377</v>
      </c>
      <c r="C62" s="16"/>
      <c r="D62" s="8">
        <f>D63</f>
        <v>3350</v>
      </c>
      <c r="E62" s="8">
        <f>E63</f>
        <v>3311.9</v>
      </c>
    </row>
    <row r="63" spans="1:5" s="64" customFormat="1" ht="15.75">
      <c r="A63" s="153" t="s">
        <v>57</v>
      </c>
      <c r="B63" s="108" t="s">
        <v>377</v>
      </c>
      <c r="C63" s="16" t="s">
        <v>58</v>
      </c>
      <c r="D63" s="12">
        <f>'Прил 12'!G188+'Прил 12'!G230</f>
        <v>3350</v>
      </c>
      <c r="E63" s="12">
        <f>'Прил 12'!H188+'Прил 12'!H230</f>
        <v>3311.9</v>
      </c>
    </row>
    <row r="64" spans="1:5" s="64" customFormat="1" ht="31.5">
      <c r="A64" s="100" t="s">
        <v>97</v>
      </c>
      <c r="B64" s="58" t="s">
        <v>176</v>
      </c>
      <c r="C64" s="16"/>
      <c r="D64" s="8">
        <f>SUM(D65:D67)</f>
        <v>48403.200000000004</v>
      </c>
      <c r="E64" s="8">
        <f>SUM(E65:E67)</f>
        <v>52157</v>
      </c>
    </row>
    <row r="65" spans="1:5" s="64" customFormat="1" ht="47.25">
      <c r="A65" s="34" t="s">
        <v>93</v>
      </c>
      <c r="B65" s="108" t="s">
        <v>176</v>
      </c>
      <c r="C65" s="16" t="s">
        <v>56</v>
      </c>
      <c r="D65" s="12">
        <f>'Прил 12'!G190+'Прил 12'!G232</f>
        <v>40229.9</v>
      </c>
      <c r="E65" s="12">
        <f>'Прил 12'!H190+'Прил 12'!H232</f>
        <v>44160.9</v>
      </c>
    </row>
    <row r="66" spans="1:5" ht="15.75">
      <c r="A66" s="153" t="s">
        <v>57</v>
      </c>
      <c r="B66" s="108" t="s">
        <v>176</v>
      </c>
      <c r="C66" s="16" t="s">
        <v>58</v>
      </c>
      <c r="D66" s="12">
        <f>'Прил 12'!G191+'Прил 12'!G220+'Прил 12'!G233</f>
        <v>7615.700000000001</v>
      </c>
      <c r="E66" s="12">
        <f>'Прил 12'!H191+'Прил 12'!H220+'Прил 12'!H233</f>
        <v>7438.5</v>
      </c>
    </row>
    <row r="67" spans="1:5" ht="15.75">
      <c r="A67" s="101" t="s">
        <v>59</v>
      </c>
      <c r="B67" s="108" t="s">
        <v>176</v>
      </c>
      <c r="C67" s="16" t="s">
        <v>60</v>
      </c>
      <c r="D67" s="12">
        <f>'Прил 12'!G192+'Прил 12'!G234</f>
        <v>557.6</v>
      </c>
      <c r="E67" s="12">
        <f>'Прил 12'!H192+'Прил 12'!H234</f>
        <v>557.6</v>
      </c>
    </row>
    <row r="68" spans="1:5" s="64" customFormat="1" ht="15.75">
      <c r="A68" s="100" t="s">
        <v>376</v>
      </c>
      <c r="B68" s="58" t="s">
        <v>378</v>
      </c>
      <c r="C68" s="16"/>
      <c r="D68" s="8">
        <f>D69</f>
        <v>50</v>
      </c>
      <c r="E68" s="8">
        <f>E69</f>
        <v>50</v>
      </c>
    </row>
    <row r="69" spans="1:5" s="64" customFormat="1" ht="15.75">
      <c r="A69" s="153" t="s">
        <v>57</v>
      </c>
      <c r="B69" s="108" t="s">
        <v>378</v>
      </c>
      <c r="C69" s="16" t="s">
        <v>58</v>
      </c>
      <c r="D69" s="12">
        <f>'Прил 12'!G194</f>
        <v>50</v>
      </c>
      <c r="E69" s="12">
        <f>'Прил 12'!H194</f>
        <v>50</v>
      </c>
    </row>
    <row r="70" spans="1:5" ht="31.5">
      <c r="A70" s="154" t="s">
        <v>175</v>
      </c>
      <c r="B70" s="17" t="s">
        <v>190</v>
      </c>
      <c r="C70" s="17"/>
      <c r="D70" s="40">
        <f>D71</f>
        <v>611.9</v>
      </c>
      <c r="E70" s="40">
        <f>E71</f>
        <v>611.9</v>
      </c>
    </row>
    <row r="71" spans="1:5" ht="31.5">
      <c r="A71" s="154" t="s">
        <v>191</v>
      </c>
      <c r="B71" s="17" t="s">
        <v>192</v>
      </c>
      <c r="C71" s="17"/>
      <c r="D71" s="40">
        <f>D72</f>
        <v>611.9</v>
      </c>
      <c r="E71" s="40">
        <f>E72</f>
        <v>611.9</v>
      </c>
    </row>
    <row r="72" spans="1:5" ht="15.75">
      <c r="A72" s="153" t="s">
        <v>57</v>
      </c>
      <c r="B72" s="16" t="s">
        <v>192</v>
      </c>
      <c r="C72" s="16" t="s">
        <v>58</v>
      </c>
      <c r="D72" s="5">
        <f>'Прил 12'!G254</f>
        <v>611.9</v>
      </c>
      <c r="E72" s="5">
        <f>'Прил 12'!H254</f>
        <v>611.9</v>
      </c>
    </row>
    <row r="73" spans="1:5" s="64" customFormat="1" ht="31.5">
      <c r="A73" s="102" t="s">
        <v>184</v>
      </c>
      <c r="B73" s="70" t="s">
        <v>186</v>
      </c>
      <c r="C73" s="70"/>
      <c r="D73" s="40">
        <f>D74+D78</f>
        <v>3538.3999999999996</v>
      </c>
      <c r="E73" s="40">
        <f>E74+E78</f>
        <v>3538.3999999999996</v>
      </c>
    </row>
    <row r="74" spans="1:5" s="64" customFormat="1" ht="15.75">
      <c r="A74" s="102" t="s">
        <v>185</v>
      </c>
      <c r="B74" s="70" t="s">
        <v>187</v>
      </c>
      <c r="C74" s="70"/>
      <c r="D74" s="61">
        <f>D75+D76+D77</f>
        <v>3322.3999999999996</v>
      </c>
      <c r="E74" s="61">
        <f>E75+E76+E77</f>
        <v>3322.3999999999996</v>
      </c>
    </row>
    <row r="75" spans="1:5" ht="47.25">
      <c r="A75" s="34" t="s">
        <v>93</v>
      </c>
      <c r="B75" s="39" t="s">
        <v>187</v>
      </c>
      <c r="C75" s="39" t="s">
        <v>56</v>
      </c>
      <c r="D75" s="62">
        <f>'Прил 12'!G237</f>
        <v>274</v>
      </c>
      <c r="E75" s="62">
        <f>'Прил 12'!H237</f>
        <v>274</v>
      </c>
    </row>
    <row r="76" spans="1:5" ht="15.75">
      <c r="A76" s="153" t="s">
        <v>57</v>
      </c>
      <c r="B76" s="39" t="s">
        <v>187</v>
      </c>
      <c r="C76" s="39" t="s">
        <v>58</v>
      </c>
      <c r="D76" s="62">
        <f>'Прил 12'!G238</f>
        <v>1644.6</v>
      </c>
      <c r="E76" s="62">
        <f>'Прил 12'!H238</f>
        <v>1644.6</v>
      </c>
    </row>
    <row r="77" spans="1:5" ht="31.5">
      <c r="A77" s="15" t="s">
        <v>75</v>
      </c>
      <c r="B77" s="39" t="s">
        <v>187</v>
      </c>
      <c r="C77" s="39" t="s">
        <v>53</v>
      </c>
      <c r="D77" s="62">
        <f>'Прил 12'!G239</f>
        <v>1403.8</v>
      </c>
      <c r="E77" s="62">
        <f>'Прил 12'!H239</f>
        <v>1403.8</v>
      </c>
    </row>
    <row r="78" spans="1:5" ht="47.25">
      <c r="A78" s="154" t="s">
        <v>188</v>
      </c>
      <c r="B78" s="58" t="s">
        <v>189</v>
      </c>
      <c r="C78" s="17"/>
      <c r="D78" s="106">
        <f>D79</f>
        <v>216</v>
      </c>
      <c r="E78" s="106">
        <f>E79</f>
        <v>216</v>
      </c>
    </row>
    <row r="79" spans="1:5" s="64" customFormat="1" ht="15.75">
      <c r="A79" s="153" t="s">
        <v>57</v>
      </c>
      <c r="B79" s="108" t="s">
        <v>189</v>
      </c>
      <c r="C79" s="16" t="s">
        <v>58</v>
      </c>
      <c r="D79" s="63">
        <f>'Прил 12'!G241</f>
        <v>216</v>
      </c>
      <c r="E79" s="63">
        <f>'Прил 12'!H241</f>
        <v>216</v>
      </c>
    </row>
    <row r="80" spans="1:5" s="64" customFormat="1" ht="47.25">
      <c r="A80" s="76" t="s">
        <v>193</v>
      </c>
      <c r="B80" s="17" t="s">
        <v>195</v>
      </c>
      <c r="C80" s="17"/>
      <c r="D80" s="106">
        <f>D81+D83</f>
        <v>998</v>
      </c>
      <c r="E80" s="106">
        <f>E81+E83</f>
        <v>998</v>
      </c>
    </row>
    <row r="81" spans="1:5" ht="47.25">
      <c r="A81" s="76" t="s">
        <v>194</v>
      </c>
      <c r="B81" s="17" t="s">
        <v>196</v>
      </c>
      <c r="C81" s="17"/>
      <c r="D81" s="106">
        <f>D82</f>
        <v>405</v>
      </c>
      <c r="E81" s="106">
        <f>E82</f>
        <v>405</v>
      </c>
    </row>
    <row r="82" spans="1:5" ht="15.75">
      <c r="A82" s="153" t="s">
        <v>57</v>
      </c>
      <c r="B82" s="16" t="s">
        <v>196</v>
      </c>
      <c r="C82" s="16" t="s">
        <v>58</v>
      </c>
      <c r="D82" s="63">
        <f>'Прил 12'!G257</f>
        <v>405</v>
      </c>
      <c r="E82" s="63">
        <f>'Прил 12'!H257</f>
        <v>405</v>
      </c>
    </row>
    <row r="83" spans="1:5" ht="15.75">
      <c r="A83" s="154" t="s">
        <v>404</v>
      </c>
      <c r="B83" s="17" t="s">
        <v>198</v>
      </c>
      <c r="C83" s="17"/>
      <c r="D83" s="106">
        <f>D84</f>
        <v>593</v>
      </c>
      <c r="E83" s="106">
        <f>E84</f>
        <v>593</v>
      </c>
    </row>
    <row r="84" spans="1:5" ht="15.75">
      <c r="A84" s="153" t="s">
        <v>57</v>
      </c>
      <c r="B84" s="108" t="s">
        <v>198</v>
      </c>
      <c r="C84" s="16" t="s">
        <v>58</v>
      </c>
      <c r="D84" s="63">
        <f>'Прил 12'!G259</f>
        <v>593</v>
      </c>
      <c r="E84" s="63">
        <f>'Прил 12'!H259</f>
        <v>593</v>
      </c>
    </row>
    <row r="85" spans="1:5" s="64" customFormat="1" ht="47.25">
      <c r="A85" s="102" t="s">
        <v>177</v>
      </c>
      <c r="B85" s="58" t="s">
        <v>179</v>
      </c>
      <c r="C85" s="17"/>
      <c r="D85" s="40">
        <f>D88+D92+D87</f>
        <v>60094.19999999999</v>
      </c>
      <c r="E85" s="40">
        <f>E88+E92+E87</f>
        <v>60408.899999999994</v>
      </c>
    </row>
    <row r="86" spans="1:5" s="64" customFormat="1" ht="63">
      <c r="A86" s="79" t="s">
        <v>423</v>
      </c>
      <c r="B86" s="107" t="s">
        <v>377</v>
      </c>
      <c r="C86" s="70"/>
      <c r="D86" s="72">
        <f>D87</f>
        <v>624.2</v>
      </c>
      <c r="E86" s="72">
        <f>E87</f>
        <v>613.2</v>
      </c>
    </row>
    <row r="87" spans="1:5" s="64" customFormat="1" ht="15.75">
      <c r="A87" s="155" t="s">
        <v>57</v>
      </c>
      <c r="B87" s="108" t="s">
        <v>377</v>
      </c>
      <c r="C87" s="105" t="s">
        <v>58</v>
      </c>
      <c r="D87" s="69">
        <f>'Прил 12'!G262</f>
        <v>624.2</v>
      </c>
      <c r="E87" s="69">
        <f>'Прил 12'!H262</f>
        <v>613.2</v>
      </c>
    </row>
    <row r="88" spans="1:5" s="64" customFormat="1" ht="31.5">
      <c r="A88" s="102" t="s">
        <v>178</v>
      </c>
      <c r="B88" s="58" t="s">
        <v>180</v>
      </c>
      <c r="C88" s="17"/>
      <c r="D88" s="40">
        <f>SUM(D89:D91)</f>
        <v>7002</v>
      </c>
      <c r="E88" s="40">
        <f>SUM(E89:E91)</f>
        <v>6721.900000000001</v>
      </c>
    </row>
    <row r="89" spans="1:5" ht="47.25">
      <c r="A89" s="34" t="s">
        <v>93</v>
      </c>
      <c r="B89" s="108" t="s">
        <v>180</v>
      </c>
      <c r="C89" s="16" t="s">
        <v>56</v>
      </c>
      <c r="D89" s="12">
        <f>'Прил 12'!G264</f>
        <v>6502.6</v>
      </c>
      <c r="E89" s="12">
        <f>'Прил 12'!H264</f>
        <v>6252.6</v>
      </c>
    </row>
    <row r="90" spans="1:5" ht="15.75">
      <c r="A90" s="153" t="s">
        <v>57</v>
      </c>
      <c r="B90" s="108" t="s">
        <v>180</v>
      </c>
      <c r="C90" s="16" t="s">
        <v>58</v>
      </c>
      <c r="D90" s="12">
        <f>'Прил 12'!G265+'Прил 12'!G223</f>
        <v>484.4</v>
      </c>
      <c r="E90" s="12">
        <f>'Прил 12'!H265+'Прил 12'!H223</f>
        <v>454.3</v>
      </c>
    </row>
    <row r="91" spans="1:5" ht="15.75">
      <c r="A91" s="101" t="s">
        <v>59</v>
      </c>
      <c r="B91" s="108" t="s">
        <v>180</v>
      </c>
      <c r="C91" s="16" t="s">
        <v>60</v>
      </c>
      <c r="D91" s="12">
        <f>'Прил 12'!G266</f>
        <v>15</v>
      </c>
      <c r="E91" s="12">
        <f>'Прил 12'!H266</f>
        <v>15</v>
      </c>
    </row>
    <row r="92" spans="1:5" ht="31.5">
      <c r="A92" s="154" t="s">
        <v>183</v>
      </c>
      <c r="B92" s="17" t="s">
        <v>181</v>
      </c>
      <c r="C92" s="17"/>
      <c r="D92" s="8">
        <f>SUM(D93:D95)</f>
        <v>52467.99999999999</v>
      </c>
      <c r="E92" s="8">
        <f>SUM(E93:E95)</f>
        <v>53073.799999999996</v>
      </c>
    </row>
    <row r="93" spans="1:5" s="64" customFormat="1" ht="47.25">
      <c r="A93" s="34" t="s">
        <v>93</v>
      </c>
      <c r="B93" s="16" t="s">
        <v>181</v>
      </c>
      <c r="C93" s="16" t="s">
        <v>56</v>
      </c>
      <c r="D93" s="12">
        <f>'Прил 12'!G268</f>
        <v>46287.2</v>
      </c>
      <c r="E93" s="12">
        <f>'Прил 12'!H268</f>
        <v>46858.5</v>
      </c>
    </row>
    <row r="94" spans="1:5" ht="15.75">
      <c r="A94" s="153" t="s">
        <v>57</v>
      </c>
      <c r="B94" s="16" t="s">
        <v>181</v>
      </c>
      <c r="C94" s="16" t="s">
        <v>58</v>
      </c>
      <c r="D94" s="12">
        <f>'Прил 12'!G269+'Прил 12'!G225</f>
        <v>6118.1</v>
      </c>
      <c r="E94" s="12">
        <f>'Прил 12'!H269+'Прил 12'!H225</f>
        <v>6152.6</v>
      </c>
    </row>
    <row r="95" spans="1:5" ht="15.75">
      <c r="A95" s="101" t="s">
        <v>59</v>
      </c>
      <c r="B95" s="16" t="s">
        <v>181</v>
      </c>
      <c r="C95" s="16" t="s">
        <v>60</v>
      </c>
      <c r="D95" s="12">
        <f>'Прил 12'!G270</f>
        <v>62.7</v>
      </c>
      <c r="E95" s="12">
        <f>'Прил 12'!H270</f>
        <v>62.7</v>
      </c>
    </row>
    <row r="96" spans="1:5" ht="31.5">
      <c r="A96" s="154" t="s">
        <v>158</v>
      </c>
      <c r="B96" s="107" t="s">
        <v>160</v>
      </c>
      <c r="C96" s="17"/>
      <c r="D96" s="8">
        <f>D97</f>
        <v>5175.2</v>
      </c>
      <c r="E96" s="8">
        <f>E97</f>
        <v>855</v>
      </c>
    </row>
    <row r="97" spans="1:5" s="64" customFormat="1" ht="31.5">
      <c r="A97" s="102" t="s">
        <v>159</v>
      </c>
      <c r="B97" s="58" t="s">
        <v>161</v>
      </c>
      <c r="C97" s="16"/>
      <c r="D97" s="8">
        <f>D98+D99</f>
        <v>5175.2</v>
      </c>
      <c r="E97" s="8">
        <f>E98+E99</f>
        <v>855</v>
      </c>
    </row>
    <row r="98" spans="1:5" s="64" customFormat="1" ht="15.75">
      <c r="A98" s="153" t="s">
        <v>57</v>
      </c>
      <c r="B98" s="60" t="s">
        <v>161</v>
      </c>
      <c r="C98" s="39" t="s">
        <v>58</v>
      </c>
      <c r="D98" s="12">
        <f>'Прил 12'!G147+'Прил 12'!G197+'Прил 12'!G244</f>
        <v>3708</v>
      </c>
      <c r="E98" s="12">
        <f>'Прил 12'!H147+'Прил 12'!H197+'Прил 12'!H244</f>
        <v>855</v>
      </c>
    </row>
    <row r="99" spans="1:5" ht="31.5">
      <c r="A99" s="15" t="s">
        <v>75</v>
      </c>
      <c r="B99" s="60" t="s">
        <v>161</v>
      </c>
      <c r="C99" s="39" t="s">
        <v>53</v>
      </c>
      <c r="D99" s="12">
        <f>'Прил 12'!G148+'Прил 12'!G198</f>
        <v>1467.2</v>
      </c>
      <c r="E99" s="12">
        <f>'Прил 12'!H148+'Прил 12'!H198</f>
        <v>0</v>
      </c>
    </row>
    <row r="100" spans="1:5" ht="37.5">
      <c r="A100" s="161" t="s">
        <v>94</v>
      </c>
      <c r="B100" s="110" t="s">
        <v>95</v>
      </c>
      <c r="C100" s="110"/>
      <c r="D100" s="13">
        <f>D101+D112+D125+D140+D149</f>
        <v>149790.3</v>
      </c>
      <c r="E100" s="13">
        <f>E101+E112+E125+E140+E149</f>
        <v>169102.3</v>
      </c>
    </row>
    <row r="101" spans="1:5" ht="31.5">
      <c r="A101" s="100" t="s">
        <v>96</v>
      </c>
      <c r="B101" s="17" t="s">
        <v>98</v>
      </c>
      <c r="C101" s="17"/>
      <c r="D101" s="8">
        <f>D102+D104+D108+D110</f>
        <v>25650.4</v>
      </c>
      <c r="E101" s="8">
        <f>E102+E104+E108+E110</f>
        <v>29332.8</v>
      </c>
    </row>
    <row r="102" spans="1:5" ht="63">
      <c r="A102" s="79" t="s">
        <v>423</v>
      </c>
      <c r="B102" s="58" t="s">
        <v>100</v>
      </c>
      <c r="C102" s="17"/>
      <c r="D102" s="8">
        <f>D103</f>
        <v>787.7</v>
      </c>
      <c r="E102" s="8">
        <f>E103</f>
        <v>776.3</v>
      </c>
    </row>
    <row r="103" spans="1:5" s="64" customFormat="1" ht="15.75">
      <c r="A103" s="153" t="s">
        <v>57</v>
      </c>
      <c r="B103" s="108" t="s">
        <v>100</v>
      </c>
      <c r="C103" s="16" t="s">
        <v>58</v>
      </c>
      <c r="D103" s="12">
        <f>'Прил 12'!G17</f>
        <v>787.7</v>
      </c>
      <c r="E103" s="12">
        <f>'Прил 12'!H17</f>
        <v>776.3</v>
      </c>
    </row>
    <row r="104" spans="1:5" ht="31.5">
      <c r="A104" s="100" t="s">
        <v>97</v>
      </c>
      <c r="B104" s="17" t="s">
        <v>99</v>
      </c>
      <c r="C104" s="17"/>
      <c r="D104" s="8">
        <f>SUM(D105:D107)</f>
        <v>24742.2</v>
      </c>
      <c r="E104" s="8">
        <f>SUM(E105:E107)</f>
        <v>28436</v>
      </c>
    </row>
    <row r="105" spans="1:5" ht="47.25">
      <c r="A105" s="34" t="s">
        <v>93</v>
      </c>
      <c r="B105" s="16" t="s">
        <v>99</v>
      </c>
      <c r="C105" s="16" t="s">
        <v>56</v>
      </c>
      <c r="D105" s="12">
        <f>'Прил 12'!G19</f>
        <v>22353.7</v>
      </c>
      <c r="E105" s="12">
        <f>'Прил 12'!H19</f>
        <v>26065.9</v>
      </c>
    </row>
    <row r="106" spans="1:5" s="64" customFormat="1" ht="15.75">
      <c r="A106" s="153" t="s">
        <v>57</v>
      </c>
      <c r="B106" s="16" t="s">
        <v>99</v>
      </c>
      <c r="C106" s="16" t="s">
        <v>58</v>
      </c>
      <c r="D106" s="12">
        <f>'Прил 12'!G20+'Прил 12'!G38</f>
        <v>2356.7</v>
      </c>
      <c r="E106" s="12">
        <f>'Прил 12'!H20+'Прил 12'!H38</f>
        <v>2338.3</v>
      </c>
    </row>
    <row r="107" spans="1:5" s="64" customFormat="1" ht="15.75">
      <c r="A107" s="101" t="s">
        <v>59</v>
      </c>
      <c r="B107" s="16" t="s">
        <v>99</v>
      </c>
      <c r="C107" s="16" t="s">
        <v>60</v>
      </c>
      <c r="D107" s="12">
        <f>'Прил 12'!G21</f>
        <v>31.8</v>
      </c>
      <c r="E107" s="12">
        <f>'Прил 12'!H21</f>
        <v>31.8</v>
      </c>
    </row>
    <row r="108" spans="1:5" s="64" customFormat="1" ht="31.5">
      <c r="A108" s="100" t="s">
        <v>115</v>
      </c>
      <c r="B108" s="17" t="s">
        <v>116</v>
      </c>
      <c r="C108" s="17"/>
      <c r="D108" s="8">
        <f>D109</f>
        <v>110.5</v>
      </c>
      <c r="E108" s="8">
        <f>E109</f>
        <v>110.5</v>
      </c>
    </row>
    <row r="109" spans="1:5" ht="15.75">
      <c r="A109" s="153" t="s">
        <v>57</v>
      </c>
      <c r="B109" s="16" t="s">
        <v>116</v>
      </c>
      <c r="C109" s="16" t="s">
        <v>58</v>
      </c>
      <c r="D109" s="12">
        <f>'Прил 12'!G23</f>
        <v>110.5</v>
      </c>
      <c r="E109" s="12">
        <f>'Прил 12'!H23</f>
        <v>110.5</v>
      </c>
    </row>
    <row r="110" spans="1:5" ht="15.75">
      <c r="A110" s="156" t="s">
        <v>353</v>
      </c>
      <c r="B110" s="17" t="s">
        <v>117</v>
      </c>
      <c r="C110" s="17"/>
      <c r="D110" s="8">
        <f>D111</f>
        <v>10</v>
      </c>
      <c r="E110" s="8">
        <f>E111</f>
        <v>10</v>
      </c>
    </row>
    <row r="111" spans="1:5" ht="15.75">
      <c r="A111" s="15" t="s">
        <v>63</v>
      </c>
      <c r="B111" s="16" t="s">
        <v>117</v>
      </c>
      <c r="C111" s="16" t="s">
        <v>62</v>
      </c>
      <c r="D111" s="12">
        <f>'Прил 12'!G25</f>
        <v>10</v>
      </c>
      <c r="E111" s="12">
        <f>'Прил 12'!H25</f>
        <v>10</v>
      </c>
    </row>
    <row r="112" spans="1:5" ht="31.5">
      <c r="A112" s="154" t="s">
        <v>346</v>
      </c>
      <c r="B112" s="17" t="s">
        <v>102</v>
      </c>
      <c r="C112" s="17"/>
      <c r="D112" s="8">
        <f>D113+D115+D119+D121+D123</f>
        <v>50886.4</v>
      </c>
      <c r="E112" s="8">
        <f>E113+E115+E119+E121+E123</f>
        <v>59627.1</v>
      </c>
    </row>
    <row r="113" spans="1:5" s="64" customFormat="1" ht="63">
      <c r="A113" s="79" t="s">
        <v>423</v>
      </c>
      <c r="B113" s="58" t="s">
        <v>100</v>
      </c>
      <c r="C113" s="17"/>
      <c r="D113" s="8">
        <f>D114</f>
        <v>2585.1</v>
      </c>
      <c r="E113" s="8">
        <f>E114</f>
        <v>2580.5</v>
      </c>
    </row>
    <row r="114" spans="1:5" ht="15.75">
      <c r="A114" s="153" t="s">
        <v>57</v>
      </c>
      <c r="B114" s="108" t="s">
        <v>100</v>
      </c>
      <c r="C114" s="16" t="s">
        <v>58</v>
      </c>
      <c r="D114" s="12">
        <f>'Прил 12'!G58</f>
        <v>2585.1</v>
      </c>
      <c r="E114" s="12">
        <f>'Прил 12'!H58</f>
        <v>2580.5</v>
      </c>
    </row>
    <row r="115" spans="1:5" ht="31.5">
      <c r="A115" s="100" t="s">
        <v>97</v>
      </c>
      <c r="B115" s="70" t="s">
        <v>103</v>
      </c>
      <c r="C115" s="70"/>
      <c r="D115" s="8">
        <f>SUM(D116:D118)</f>
        <v>46429.5</v>
      </c>
      <c r="E115" s="8">
        <f>SUM(E116:E118)</f>
        <v>56552.799999999996</v>
      </c>
    </row>
    <row r="116" spans="1:5" ht="47.25">
      <c r="A116" s="34" t="s">
        <v>93</v>
      </c>
      <c r="B116" s="16" t="s">
        <v>103</v>
      </c>
      <c r="C116" s="16" t="s">
        <v>56</v>
      </c>
      <c r="D116" s="12">
        <f>'Прил 12'!G60</f>
        <v>41841.5</v>
      </c>
      <c r="E116" s="12">
        <f>'Прил 12'!H60</f>
        <v>51846.7</v>
      </c>
    </row>
    <row r="117" spans="1:5" s="64" customFormat="1" ht="15.75">
      <c r="A117" s="153" t="s">
        <v>57</v>
      </c>
      <c r="B117" s="16" t="s">
        <v>103</v>
      </c>
      <c r="C117" s="16" t="s">
        <v>58</v>
      </c>
      <c r="D117" s="12">
        <f>'Прил 12'!G61+'Прил 12'!G41</f>
        <v>4348.1</v>
      </c>
      <c r="E117" s="12">
        <f>'Прил 12'!H61+'Прил 12'!H41</f>
        <v>4466.2</v>
      </c>
    </row>
    <row r="118" spans="1:5" ht="15.75">
      <c r="A118" s="101" t="s">
        <v>59</v>
      </c>
      <c r="B118" s="16" t="s">
        <v>103</v>
      </c>
      <c r="C118" s="16" t="s">
        <v>60</v>
      </c>
      <c r="D118" s="12">
        <f>'Прил 12'!G62</f>
        <v>239.9</v>
      </c>
      <c r="E118" s="12">
        <f>'Прил 12'!H62</f>
        <v>239.9</v>
      </c>
    </row>
    <row r="119" spans="1:5" ht="31.5">
      <c r="A119" s="100" t="s">
        <v>128</v>
      </c>
      <c r="B119" s="17" t="s">
        <v>129</v>
      </c>
      <c r="C119" s="17"/>
      <c r="D119" s="72">
        <f>D120</f>
        <v>435</v>
      </c>
      <c r="E119" s="72">
        <f>E120</f>
        <v>435</v>
      </c>
    </row>
    <row r="120" spans="1:5" s="64" customFormat="1" ht="15.75">
      <c r="A120" s="153" t="s">
        <v>57</v>
      </c>
      <c r="B120" s="16" t="s">
        <v>129</v>
      </c>
      <c r="C120" s="16" t="s">
        <v>58</v>
      </c>
      <c r="D120" s="69">
        <f>'Прил 12'!G64</f>
        <v>435</v>
      </c>
      <c r="E120" s="69">
        <f>'Прил 12'!H64</f>
        <v>435</v>
      </c>
    </row>
    <row r="121" spans="1:5" ht="15.75">
      <c r="A121" s="100" t="s">
        <v>130</v>
      </c>
      <c r="B121" s="17" t="s">
        <v>131</v>
      </c>
      <c r="C121" s="17"/>
      <c r="D121" s="72">
        <f>D122</f>
        <v>1186.8</v>
      </c>
      <c r="E121" s="72">
        <f>E122</f>
        <v>58.8</v>
      </c>
    </row>
    <row r="122" spans="1:5" s="64" customFormat="1" ht="15.75">
      <c r="A122" s="153" t="s">
        <v>57</v>
      </c>
      <c r="B122" s="16" t="s">
        <v>131</v>
      </c>
      <c r="C122" s="16" t="s">
        <v>58</v>
      </c>
      <c r="D122" s="69">
        <f>'Прил 12'!G66</f>
        <v>1186.8</v>
      </c>
      <c r="E122" s="69">
        <f>'Прил 12'!H66</f>
        <v>58.8</v>
      </c>
    </row>
    <row r="123" spans="1:5" ht="15.75">
      <c r="A123" s="100" t="s">
        <v>132</v>
      </c>
      <c r="B123" s="17" t="s">
        <v>133</v>
      </c>
      <c r="C123" s="17"/>
      <c r="D123" s="8">
        <f>D124</f>
        <v>250</v>
      </c>
      <c r="E123" s="8">
        <f>E124</f>
        <v>0</v>
      </c>
    </row>
    <row r="124" spans="1:5" ht="15.75">
      <c r="A124" s="153" t="s">
        <v>57</v>
      </c>
      <c r="B124" s="16" t="s">
        <v>133</v>
      </c>
      <c r="C124" s="16" t="s">
        <v>58</v>
      </c>
      <c r="D124" s="12">
        <f>'Прил 12'!G68</f>
        <v>250</v>
      </c>
      <c r="E124" s="12">
        <f>'Прил 12'!H68</f>
        <v>0</v>
      </c>
    </row>
    <row r="125" spans="1:5" ht="31.5">
      <c r="A125" s="157" t="s">
        <v>104</v>
      </c>
      <c r="B125" s="17" t="s">
        <v>105</v>
      </c>
      <c r="C125" s="17"/>
      <c r="D125" s="8">
        <f>D126+D128+D130+D134+D136+D138</f>
        <v>27301.1</v>
      </c>
      <c r="E125" s="8">
        <f>E126+E128+E130+E134+E136+E138</f>
        <v>32705.699999999997</v>
      </c>
    </row>
    <row r="126" spans="1:5" ht="63">
      <c r="A126" s="79" t="s">
        <v>423</v>
      </c>
      <c r="B126" s="58" t="s">
        <v>100</v>
      </c>
      <c r="C126" s="17"/>
      <c r="D126" s="8">
        <f>D127</f>
        <v>847.1</v>
      </c>
      <c r="E126" s="8">
        <f>E127</f>
        <v>838.2</v>
      </c>
    </row>
    <row r="127" spans="1:5" ht="15.75">
      <c r="A127" s="153" t="s">
        <v>57</v>
      </c>
      <c r="B127" s="108" t="s">
        <v>100</v>
      </c>
      <c r="C127" s="16" t="s">
        <v>58</v>
      </c>
      <c r="D127" s="12">
        <f>'Прил 12'!G71</f>
        <v>847.1</v>
      </c>
      <c r="E127" s="12">
        <f>'Прил 12'!H71</f>
        <v>838.2</v>
      </c>
    </row>
    <row r="128" spans="1:5" ht="31.5">
      <c r="A128" s="157" t="s">
        <v>136</v>
      </c>
      <c r="B128" s="17" t="s">
        <v>137</v>
      </c>
      <c r="C128" s="17"/>
      <c r="D128" s="8">
        <f>D129</f>
        <v>9.6</v>
      </c>
      <c r="E128" s="8">
        <f>E129</f>
        <v>9.6</v>
      </c>
    </row>
    <row r="129" spans="1:5" s="64" customFormat="1" ht="15.75">
      <c r="A129" s="153" t="s">
        <v>57</v>
      </c>
      <c r="B129" s="16" t="s">
        <v>137</v>
      </c>
      <c r="C129" s="16" t="s">
        <v>58</v>
      </c>
      <c r="D129" s="12">
        <f>'Прил 12'!G73</f>
        <v>9.6</v>
      </c>
      <c r="E129" s="12">
        <f>'Прил 12'!H73</f>
        <v>9.6</v>
      </c>
    </row>
    <row r="130" spans="1:5" ht="31.5">
      <c r="A130" s="100" t="s">
        <v>97</v>
      </c>
      <c r="B130" s="17" t="s">
        <v>106</v>
      </c>
      <c r="C130" s="17"/>
      <c r="D130" s="8">
        <f>SUM(D131:D133)</f>
        <v>26089.8</v>
      </c>
      <c r="E130" s="8">
        <f>SUM(E131:E133)</f>
        <v>31503.3</v>
      </c>
    </row>
    <row r="131" spans="1:5" ht="47.25">
      <c r="A131" s="101" t="s">
        <v>93</v>
      </c>
      <c r="B131" s="16" t="s">
        <v>106</v>
      </c>
      <c r="C131" s="16" t="s">
        <v>56</v>
      </c>
      <c r="D131" s="12">
        <f>'Прил 12'!G75</f>
        <v>22995.7</v>
      </c>
      <c r="E131" s="12">
        <f>'Прил 12'!H75</f>
        <v>28426.2</v>
      </c>
    </row>
    <row r="132" spans="1:5" ht="15.75">
      <c r="A132" s="153" t="s">
        <v>57</v>
      </c>
      <c r="B132" s="16" t="s">
        <v>106</v>
      </c>
      <c r="C132" s="16" t="s">
        <v>58</v>
      </c>
      <c r="D132" s="12">
        <f>'Прил 12'!G76+'Прил 12'!G44</f>
        <v>3075.1</v>
      </c>
      <c r="E132" s="12">
        <f>'Прил 12'!H76+'Прил 12'!H44</f>
        <v>3058.1</v>
      </c>
    </row>
    <row r="133" spans="1:5" s="64" customFormat="1" ht="15.75">
      <c r="A133" s="101" t="s">
        <v>59</v>
      </c>
      <c r="B133" s="16" t="s">
        <v>106</v>
      </c>
      <c r="C133" s="16" t="s">
        <v>60</v>
      </c>
      <c r="D133" s="12">
        <f>'Прил 12'!G77</f>
        <v>19</v>
      </c>
      <c r="E133" s="12">
        <f>'Прил 12'!H77</f>
        <v>19</v>
      </c>
    </row>
    <row r="134" spans="1:5" ht="15" customHeight="1">
      <c r="A134" s="100" t="s">
        <v>134</v>
      </c>
      <c r="B134" s="17" t="s">
        <v>138</v>
      </c>
      <c r="C134" s="17"/>
      <c r="D134" s="8">
        <f>D135</f>
        <v>185</v>
      </c>
      <c r="E134" s="8">
        <f>E135</f>
        <v>185</v>
      </c>
    </row>
    <row r="135" spans="1:5" ht="15.75">
      <c r="A135" s="153" t="s">
        <v>57</v>
      </c>
      <c r="B135" s="16" t="s">
        <v>138</v>
      </c>
      <c r="C135" s="16" t="s">
        <v>58</v>
      </c>
      <c r="D135" s="12">
        <f>'Прил 12'!G79</f>
        <v>185</v>
      </c>
      <c r="E135" s="12">
        <f>'Прил 12'!H79</f>
        <v>185</v>
      </c>
    </row>
    <row r="136" spans="1:5" ht="15.75">
      <c r="A136" s="100" t="s">
        <v>135</v>
      </c>
      <c r="B136" s="17" t="s">
        <v>139</v>
      </c>
      <c r="C136" s="17"/>
      <c r="D136" s="8">
        <f>D137</f>
        <v>160</v>
      </c>
      <c r="E136" s="8">
        <f>E137</f>
        <v>160</v>
      </c>
    </row>
    <row r="137" spans="1:5" s="64" customFormat="1" ht="15.75">
      <c r="A137" s="153" t="s">
        <v>57</v>
      </c>
      <c r="B137" s="16" t="s">
        <v>139</v>
      </c>
      <c r="C137" s="16" t="s">
        <v>58</v>
      </c>
      <c r="D137" s="12">
        <f>'Прил 12'!G81</f>
        <v>160</v>
      </c>
      <c r="E137" s="12">
        <f>'Прил 12'!H81</f>
        <v>160</v>
      </c>
    </row>
    <row r="138" spans="1:5" ht="34.5" customHeight="1">
      <c r="A138" s="100" t="s">
        <v>140</v>
      </c>
      <c r="B138" s="17" t="s">
        <v>141</v>
      </c>
      <c r="C138" s="17"/>
      <c r="D138" s="8">
        <f>D139</f>
        <v>9.6</v>
      </c>
      <c r="E138" s="8">
        <f>E139</f>
        <v>9.6</v>
      </c>
    </row>
    <row r="139" spans="1:5" s="64" customFormat="1" ht="15.75">
      <c r="A139" s="153" t="s">
        <v>57</v>
      </c>
      <c r="B139" s="39" t="s">
        <v>141</v>
      </c>
      <c r="C139" s="39" t="s">
        <v>58</v>
      </c>
      <c r="D139" s="12">
        <f>'Прил 12'!G83</f>
        <v>9.6</v>
      </c>
      <c r="E139" s="12">
        <f>'Прил 12'!H83</f>
        <v>9.6</v>
      </c>
    </row>
    <row r="140" spans="1:5" ht="31.5">
      <c r="A140" s="100" t="s">
        <v>107</v>
      </c>
      <c r="B140" s="70" t="s">
        <v>108</v>
      </c>
      <c r="C140" s="70"/>
      <c r="D140" s="8">
        <f>D141+D143+D147</f>
        <v>8343.1</v>
      </c>
      <c r="E140" s="8">
        <f>E141+E143+E147</f>
        <v>9581.6</v>
      </c>
    </row>
    <row r="141" spans="1:5" ht="63">
      <c r="A141" s="79" t="s">
        <v>421</v>
      </c>
      <c r="B141" s="58" t="s">
        <v>100</v>
      </c>
      <c r="C141" s="17"/>
      <c r="D141" s="8">
        <f>D142</f>
        <v>245.2</v>
      </c>
      <c r="E141" s="8">
        <f>E142</f>
        <v>240.9</v>
      </c>
    </row>
    <row r="142" spans="1:5" ht="15.75">
      <c r="A142" s="153" t="s">
        <v>57</v>
      </c>
      <c r="B142" s="108" t="s">
        <v>100</v>
      </c>
      <c r="C142" s="16" t="s">
        <v>58</v>
      </c>
      <c r="D142" s="12">
        <f>'Прил 12'!G86</f>
        <v>245.2</v>
      </c>
      <c r="E142" s="12">
        <f>'Прил 12'!H86</f>
        <v>240.9</v>
      </c>
    </row>
    <row r="143" spans="1:5" ht="31.5">
      <c r="A143" s="100" t="s">
        <v>97</v>
      </c>
      <c r="B143" s="2" t="s">
        <v>109</v>
      </c>
      <c r="C143" s="2"/>
      <c r="D143" s="8">
        <f>SUM(D144:D146)</f>
        <v>8038.9</v>
      </c>
      <c r="E143" s="8">
        <f>SUM(E144:E146)</f>
        <v>9281.7</v>
      </c>
    </row>
    <row r="144" spans="1:5" s="64" customFormat="1" ht="47.25">
      <c r="A144" s="101" t="s">
        <v>93</v>
      </c>
      <c r="B144" s="39" t="s">
        <v>109</v>
      </c>
      <c r="C144" s="39" t="s">
        <v>56</v>
      </c>
      <c r="D144" s="12">
        <f>'Прил 12'!G88</f>
        <v>7170.6</v>
      </c>
      <c r="E144" s="12">
        <f>'Прил 12'!H88</f>
        <v>8387.2</v>
      </c>
    </row>
    <row r="145" spans="1:5" ht="15.75">
      <c r="A145" s="153" t="s">
        <v>57</v>
      </c>
      <c r="B145" s="39" t="s">
        <v>109</v>
      </c>
      <c r="C145" s="16" t="s">
        <v>58</v>
      </c>
      <c r="D145" s="12">
        <f>'Прил 12'!G89+'Прил 12'!G47</f>
        <v>839.9</v>
      </c>
      <c r="E145" s="12">
        <f>'Прил 12'!H89+'Прил 12'!H47</f>
        <v>866.1</v>
      </c>
    </row>
    <row r="146" spans="1:5" ht="15.75">
      <c r="A146" s="101" t="s">
        <v>59</v>
      </c>
      <c r="B146" s="39" t="s">
        <v>109</v>
      </c>
      <c r="C146" s="16" t="s">
        <v>60</v>
      </c>
      <c r="D146" s="12">
        <f>'Прил 12'!G90</f>
        <v>28.4</v>
      </c>
      <c r="E146" s="12">
        <f>'Прил 12'!H90</f>
        <v>28.4</v>
      </c>
    </row>
    <row r="147" spans="1:5" s="64" customFormat="1" ht="15.75">
      <c r="A147" s="100" t="s">
        <v>142</v>
      </c>
      <c r="B147" s="58" t="s">
        <v>143</v>
      </c>
      <c r="C147" s="17"/>
      <c r="D147" s="72">
        <f>D148</f>
        <v>59</v>
      </c>
      <c r="E147" s="72">
        <f>E148</f>
        <v>59</v>
      </c>
    </row>
    <row r="148" spans="1:5" s="64" customFormat="1" ht="15.75">
      <c r="A148" s="153" t="s">
        <v>57</v>
      </c>
      <c r="B148" s="108" t="s">
        <v>143</v>
      </c>
      <c r="C148" s="16" t="s">
        <v>58</v>
      </c>
      <c r="D148" s="69">
        <f>'Прил 12'!G92</f>
        <v>59</v>
      </c>
      <c r="E148" s="69">
        <f>'Прил 12'!H92</f>
        <v>59</v>
      </c>
    </row>
    <row r="149" spans="1:5" ht="15.75">
      <c r="A149" s="100" t="s">
        <v>145</v>
      </c>
      <c r="B149" s="17" t="s">
        <v>112</v>
      </c>
      <c r="C149" s="17"/>
      <c r="D149" s="8">
        <f>D150+D153</f>
        <v>37609.3</v>
      </c>
      <c r="E149" s="8">
        <f>E150+E153</f>
        <v>37855.100000000006</v>
      </c>
    </row>
    <row r="150" spans="1:5" ht="31.5">
      <c r="A150" s="100" t="s">
        <v>111</v>
      </c>
      <c r="B150" s="17" t="s">
        <v>113</v>
      </c>
      <c r="C150" s="17"/>
      <c r="D150" s="8">
        <f>D151+D152</f>
        <v>2698.6000000000004</v>
      </c>
      <c r="E150" s="8">
        <f>E151+E152</f>
        <v>2654.6000000000004</v>
      </c>
    </row>
    <row r="151" spans="1:5" ht="47.25">
      <c r="A151" s="34" t="s">
        <v>93</v>
      </c>
      <c r="B151" s="16" t="s">
        <v>113</v>
      </c>
      <c r="C151" s="16" t="s">
        <v>56</v>
      </c>
      <c r="D151" s="12">
        <f>'Прил 12'!G109</f>
        <v>2589.3</v>
      </c>
      <c r="E151" s="12">
        <f>'Прил 12'!H109</f>
        <v>2534.3</v>
      </c>
    </row>
    <row r="152" spans="1:5" ht="15.75">
      <c r="A152" s="153" t="s">
        <v>57</v>
      </c>
      <c r="B152" s="16" t="s">
        <v>113</v>
      </c>
      <c r="C152" s="16" t="s">
        <v>58</v>
      </c>
      <c r="D152" s="12">
        <f>'Прил 12'!G110+'Прил 12'!G50</f>
        <v>109.3</v>
      </c>
      <c r="E152" s="12">
        <f>'Прил 12'!H110+'Прил 12'!H50</f>
        <v>120.3</v>
      </c>
    </row>
    <row r="153" spans="1:5" ht="31.5">
      <c r="A153" s="100" t="s">
        <v>97</v>
      </c>
      <c r="B153" s="17" t="s">
        <v>114</v>
      </c>
      <c r="C153" s="17"/>
      <c r="D153" s="72">
        <f>SUM(D154:D156)</f>
        <v>34910.700000000004</v>
      </c>
      <c r="E153" s="72">
        <f>SUM(E154:E156)</f>
        <v>35200.50000000001</v>
      </c>
    </row>
    <row r="154" spans="1:5" s="64" customFormat="1" ht="47.25">
      <c r="A154" s="101" t="s">
        <v>93</v>
      </c>
      <c r="B154" s="16" t="s">
        <v>114</v>
      </c>
      <c r="C154" s="16" t="s">
        <v>56</v>
      </c>
      <c r="D154" s="69">
        <f>'Прил 12'!G112</f>
        <v>33428.8</v>
      </c>
      <c r="E154" s="69">
        <f>'Прил 12'!H112</f>
        <v>33686.9</v>
      </c>
    </row>
    <row r="155" spans="1:5" ht="15.75">
      <c r="A155" s="153" t="s">
        <v>57</v>
      </c>
      <c r="B155" s="16" t="s">
        <v>114</v>
      </c>
      <c r="C155" s="16" t="s">
        <v>58</v>
      </c>
      <c r="D155" s="69">
        <f>'Прил 12'!G113+'Прил 12'!G52</f>
        <v>1479.6</v>
      </c>
      <c r="E155" s="69">
        <f>'Прил 12'!H113+'Прил 12'!H52</f>
        <v>1511.3</v>
      </c>
    </row>
    <row r="156" spans="1:5" ht="15.75">
      <c r="A156" s="101" t="s">
        <v>59</v>
      </c>
      <c r="B156" s="16" t="s">
        <v>114</v>
      </c>
      <c r="C156" s="16" t="s">
        <v>60</v>
      </c>
      <c r="D156" s="69">
        <f>'Прил 12'!G114</f>
        <v>2.3</v>
      </c>
      <c r="E156" s="69">
        <f>'Прил 12'!H114</f>
        <v>2.3</v>
      </c>
    </row>
    <row r="157" spans="1:5" ht="39" customHeight="1">
      <c r="A157" s="161" t="s">
        <v>371</v>
      </c>
      <c r="B157" s="162" t="s">
        <v>118</v>
      </c>
      <c r="C157" s="148"/>
      <c r="D157" s="13">
        <f>D158+D194+D197+D201+D206+D210+D214</f>
        <v>82441.9</v>
      </c>
      <c r="E157" s="13">
        <f>E158+E194+E197+E201+E206+E210+E214</f>
        <v>82047</v>
      </c>
    </row>
    <row r="158" spans="1:5" ht="31.5">
      <c r="A158" s="76" t="s">
        <v>206</v>
      </c>
      <c r="B158" s="70" t="s">
        <v>209</v>
      </c>
      <c r="C158" s="70"/>
      <c r="D158" s="72">
        <f>D159+D161+D171+D177+D184+D189+D192</f>
        <v>72614.5</v>
      </c>
      <c r="E158" s="72">
        <f>E159+E161+E171+E177+E184+E189+E192</f>
        <v>70086.6</v>
      </c>
    </row>
    <row r="159" spans="1:5" ht="47.25">
      <c r="A159" s="151" t="s">
        <v>92</v>
      </c>
      <c r="B159" s="70" t="s">
        <v>255</v>
      </c>
      <c r="C159" s="70"/>
      <c r="D159" s="72">
        <f>D160</f>
        <v>947.7</v>
      </c>
      <c r="E159" s="72">
        <f>E160</f>
        <v>947.8</v>
      </c>
    </row>
    <row r="160" spans="1:5" ht="15.75">
      <c r="A160" s="140" t="s">
        <v>59</v>
      </c>
      <c r="B160" s="105" t="s">
        <v>255</v>
      </c>
      <c r="C160" s="105" t="s">
        <v>60</v>
      </c>
      <c r="D160" s="69">
        <f>'Прил 12'!G404</f>
        <v>947.7</v>
      </c>
      <c r="E160" s="69">
        <f>'Прил 12'!H404</f>
        <v>947.8</v>
      </c>
    </row>
    <row r="161" spans="1:5" s="64" customFormat="1" ht="47.25">
      <c r="A161" s="100" t="s">
        <v>207</v>
      </c>
      <c r="B161" s="70" t="s">
        <v>210</v>
      </c>
      <c r="C161" s="105"/>
      <c r="D161" s="72">
        <f>D162+D164+D168</f>
        <v>58724.399999999994</v>
      </c>
      <c r="E161" s="72">
        <f>E162+E164+E168</f>
        <v>56526.2</v>
      </c>
    </row>
    <row r="162" spans="1:5" ht="63">
      <c r="A162" s="79" t="s">
        <v>423</v>
      </c>
      <c r="B162" s="70" t="s">
        <v>212</v>
      </c>
      <c r="C162" s="70"/>
      <c r="D162" s="98">
        <f>D163</f>
        <v>902.9</v>
      </c>
      <c r="E162" s="98">
        <f>E163</f>
        <v>888.7</v>
      </c>
    </row>
    <row r="163" spans="1:5" ht="15.75">
      <c r="A163" s="153" t="s">
        <v>57</v>
      </c>
      <c r="B163" s="105" t="s">
        <v>212</v>
      </c>
      <c r="C163" s="105" t="s">
        <v>58</v>
      </c>
      <c r="D163" s="12">
        <f>'Прил 12'!G300</f>
        <v>902.9</v>
      </c>
      <c r="E163" s="12">
        <f>'Прил 12'!H300</f>
        <v>888.7</v>
      </c>
    </row>
    <row r="164" spans="1:5" ht="15.75">
      <c r="A164" s="100" t="s">
        <v>208</v>
      </c>
      <c r="B164" s="17" t="s">
        <v>211</v>
      </c>
      <c r="C164" s="17"/>
      <c r="D164" s="8">
        <f>SUM(D165:D167)</f>
        <v>49600.899999999994</v>
      </c>
      <c r="E164" s="8">
        <f>SUM(E165:E167)</f>
        <v>47582.1</v>
      </c>
    </row>
    <row r="165" spans="1:5" ht="47.25">
      <c r="A165" s="34" t="s">
        <v>93</v>
      </c>
      <c r="B165" s="16" t="s">
        <v>211</v>
      </c>
      <c r="C165" s="16" t="s">
        <v>56</v>
      </c>
      <c r="D165" s="12">
        <f>'Прил 12'!G294+'Прил 12'!G302</f>
        <v>38871</v>
      </c>
      <c r="E165" s="12">
        <f>'Прил 12'!H294+'Прил 12'!H302</f>
        <v>37643.4</v>
      </c>
    </row>
    <row r="166" spans="1:5" s="64" customFormat="1" ht="15.75">
      <c r="A166" s="153" t="s">
        <v>57</v>
      </c>
      <c r="B166" s="16" t="s">
        <v>211</v>
      </c>
      <c r="C166" s="16" t="s">
        <v>58</v>
      </c>
      <c r="D166" s="12">
        <f>'Прил 12'!G303+'Прил 12'!G449</f>
        <v>10596.2</v>
      </c>
      <c r="E166" s="12">
        <f>'Прил 12'!H303+'Прил 12'!H449</f>
        <v>9805</v>
      </c>
    </row>
    <row r="167" spans="1:5" s="64" customFormat="1" ht="15.75">
      <c r="A167" s="101" t="s">
        <v>59</v>
      </c>
      <c r="B167" s="16" t="s">
        <v>211</v>
      </c>
      <c r="C167" s="16" t="s">
        <v>60</v>
      </c>
      <c r="D167" s="12">
        <f>'Прил 12'!G304</f>
        <v>133.7</v>
      </c>
      <c r="E167" s="12">
        <f>'Прил 12'!H304</f>
        <v>133.7</v>
      </c>
    </row>
    <row r="168" spans="1:5" s="64" customFormat="1" ht="31.5">
      <c r="A168" s="100" t="s">
        <v>97</v>
      </c>
      <c r="B168" s="70" t="s">
        <v>213</v>
      </c>
      <c r="C168" s="70"/>
      <c r="D168" s="8">
        <f>SUM(D169:D170)</f>
        <v>8220.6</v>
      </c>
      <c r="E168" s="8">
        <f>SUM(E169:E170)</f>
        <v>8055.400000000001</v>
      </c>
    </row>
    <row r="169" spans="1:5" s="64" customFormat="1" ht="47.25">
      <c r="A169" s="34" t="s">
        <v>93</v>
      </c>
      <c r="B169" s="105" t="s">
        <v>213</v>
      </c>
      <c r="C169" s="105" t="s">
        <v>56</v>
      </c>
      <c r="D169" s="12">
        <f>'Прил 12'!G306</f>
        <v>7944.1</v>
      </c>
      <c r="E169" s="12">
        <f>'Прил 12'!H306</f>
        <v>7866.1</v>
      </c>
    </row>
    <row r="170" spans="1:5" ht="15.75">
      <c r="A170" s="153" t="s">
        <v>57</v>
      </c>
      <c r="B170" s="105" t="s">
        <v>213</v>
      </c>
      <c r="C170" s="16" t="s">
        <v>58</v>
      </c>
      <c r="D170" s="12">
        <f>'Прил 12'!G307+'Прил 12'!G451</f>
        <v>276.5</v>
      </c>
      <c r="E170" s="12">
        <f>'Прил 12'!H307+'Прил 12'!H451</f>
        <v>189.29999999999998</v>
      </c>
    </row>
    <row r="171" spans="1:5" ht="15.75">
      <c r="A171" s="154" t="s">
        <v>218</v>
      </c>
      <c r="B171" s="17" t="s">
        <v>219</v>
      </c>
      <c r="C171" s="16"/>
      <c r="D171" s="8">
        <f>D172+D174</f>
        <v>3700.1</v>
      </c>
      <c r="E171" s="8">
        <f>E172+E174</f>
        <v>3585.8999999999996</v>
      </c>
    </row>
    <row r="172" spans="1:5" ht="63">
      <c r="A172" s="79" t="s">
        <v>423</v>
      </c>
      <c r="B172" s="70" t="s">
        <v>212</v>
      </c>
      <c r="C172" s="70"/>
      <c r="D172" s="8">
        <f>D173</f>
        <v>89.2</v>
      </c>
      <c r="E172" s="8">
        <f>E173</f>
        <v>87.6</v>
      </c>
    </row>
    <row r="173" spans="1:5" s="64" customFormat="1" ht="15.75">
      <c r="A173" s="153" t="s">
        <v>57</v>
      </c>
      <c r="B173" s="105" t="s">
        <v>212</v>
      </c>
      <c r="C173" s="105" t="s">
        <v>58</v>
      </c>
      <c r="D173" s="12">
        <f>'Прил 12'!G325</f>
        <v>89.2</v>
      </c>
      <c r="E173" s="12">
        <f>'Прил 12'!H325</f>
        <v>87.6</v>
      </c>
    </row>
    <row r="174" spans="1:5" s="64" customFormat="1" ht="31.5">
      <c r="A174" s="100" t="s">
        <v>97</v>
      </c>
      <c r="B174" s="17" t="s">
        <v>220</v>
      </c>
      <c r="C174" s="16"/>
      <c r="D174" s="8">
        <f>D175+D176</f>
        <v>3610.9</v>
      </c>
      <c r="E174" s="8">
        <f>E175+E176</f>
        <v>3498.2999999999997</v>
      </c>
    </row>
    <row r="175" spans="1:5" s="64" customFormat="1" ht="47.25">
      <c r="A175" s="34" t="s">
        <v>93</v>
      </c>
      <c r="B175" s="16" t="s">
        <v>220</v>
      </c>
      <c r="C175" s="16" t="s">
        <v>56</v>
      </c>
      <c r="D175" s="12">
        <f>'Прил 12'!G327</f>
        <v>2780.5</v>
      </c>
      <c r="E175" s="12">
        <f>'Прил 12'!H327</f>
        <v>2749.2</v>
      </c>
    </row>
    <row r="176" spans="1:5" ht="15.75">
      <c r="A176" s="153" t="s">
        <v>57</v>
      </c>
      <c r="B176" s="16" t="s">
        <v>220</v>
      </c>
      <c r="C176" s="16" t="s">
        <v>58</v>
      </c>
      <c r="D176" s="12">
        <f>'Прил 12'!G328</f>
        <v>830.4</v>
      </c>
      <c r="E176" s="12">
        <f>'Прил 12'!H328</f>
        <v>749.1</v>
      </c>
    </row>
    <row r="177" spans="1:5" ht="47.25">
      <c r="A177" s="157" t="s">
        <v>239</v>
      </c>
      <c r="B177" s="17" t="s">
        <v>282</v>
      </c>
      <c r="C177" s="17"/>
      <c r="D177" s="40">
        <f>D178+D180</f>
        <v>3520.1000000000004</v>
      </c>
      <c r="E177" s="40">
        <f>E178+E180</f>
        <v>3540.9</v>
      </c>
    </row>
    <row r="178" spans="1:5" ht="63">
      <c r="A178" s="79" t="s">
        <v>423</v>
      </c>
      <c r="B178" s="70" t="s">
        <v>212</v>
      </c>
      <c r="C178" s="70"/>
      <c r="D178" s="40">
        <f>D179</f>
        <v>22.3</v>
      </c>
      <c r="E178" s="40">
        <f>E179</f>
        <v>21.9</v>
      </c>
    </row>
    <row r="179" spans="1:5" ht="15.75">
      <c r="A179" s="153" t="s">
        <v>57</v>
      </c>
      <c r="B179" s="105" t="s">
        <v>212</v>
      </c>
      <c r="C179" s="105" t="s">
        <v>58</v>
      </c>
      <c r="D179" s="5">
        <f>'Прил 12'!G373</f>
        <v>22.3</v>
      </c>
      <c r="E179" s="5">
        <f>'Прил 12'!H373</f>
        <v>21.9</v>
      </c>
    </row>
    <row r="180" spans="1:5" s="64" customFormat="1" ht="31.5">
      <c r="A180" s="103" t="s">
        <v>97</v>
      </c>
      <c r="B180" s="17" t="s">
        <v>283</v>
      </c>
      <c r="C180" s="17"/>
      <c r="D180" s="40">
        <f>SUM(D181:D183)</f>
        <v>3497.8</v>
      </c>
      <c r="E180" s="40">
        <f>SUM(E181:E183)</f>
        <v>3519</v>
      </c>
    </row>
    <row r="181" spans="1:5" ht="47.25">
      <c r="A181" s="34" t="s">
        <v>93</v>
      </c>
      <c r="B181" s="16" t="s">
        <v>283</v>
      </c>
      <c r="C181" s="16" t="s">
        <v>56</v>
      </c>
      <c r="D181" s="12">
        <f>'Прил 12'!G375</f>
        <v>2973</v>
      </c>
      <c r="E181" s="12">
        <f>'Прил 12'!H375</f>
        <v>3177</v>
      </c>
    </row>
    <row r="182" spans="1:5" ht="15.75">
      <c r="A182" s="153" t="s">
        <v>57</v>
      </c>
      <c r="B182" s="16" t="s">
        <v>283</v>
      </c>
      <c r="C182" s="16" t="s">
        <v>58</v>
      </c>
      <c r="D182" s="12">
        <f>'Прил 12'!G376+'Прил 12'!G454</f>
        <v>517.8</v>
      </c>
      <c r="E182" s="12">
        <f>'Прил 12'!H376+'Прил 12'!H454</f>
        <v>335</v>
      </c>
    </row>
    <row r="183" spans="1:5" ht="15.75">
      <c r="A183" s="101" t="s">
        <v>59</v>
      </c>
      <c r="B183" s="16" t="s">
        <v>283</v>
      </c>
      <c r="C183" s="16" t="s">
        <v>60</v>
      </c>
      <c r="D183" s="12">
        <f>'Прил 12'!G377</f>
        <v>7</v>
      </c>
      <c r="E183" s="12">
        <f>'Прил 12'!H377</f>
        <v>7</v>
      </c>
    </row>
    <row r="184" spans="1:5" ht="31.5">
      <c r="A184" s="154" t="s">
        <v>214</v>
      </c>
      <c r="B184" s="70" t="s">
        <v>216</v>
      </c>
      <c r="C184" s="70"/>
      <c r="D184" s="8">
        <f>D185+D187</f>
        <v>5043.1</v>
      </c>
      <c r="E184" s="8">
        <f>E185+E187</f>
        <v>5043.1</v>
      </c>
    </row>
    <row r="185" spans="1:5" s="64" customFormat="1" ht="31.5">
      <c r="A185" s="76" t="s">
        <v>97</v>
      </c>
      <c r="B185" s="17" t="s">
        <v>325</v>
      </c>
      <c r="C185" s="17"/>
      <c r="D185" s="8">
        <f>D186</f>
        <v>3627.1</v>
      </c>
      <c r="E185" s="8">
        <f>E186</f>
        <v>3627.1</v>
      </c>
    </row>
    <row r="186" spans="1:5" s="64" customFormat="1" ht="31.5">
      <c r="A186" s="15" t="s">
        <v>75</v>
      </c>
      <c r="B186" s="16" t="s">
        <v>325</v>
      </c>
      <c r="C186" s="16" t="s">
        <v>53</v>
      </c>
      <c r="D186" s="12">
        <f>'Прил 12'!G542</f>
        <v>3627.1</v>
      </c>
      <c r="E186" s="12">
        <f>'Прил 12'!H542</f>
        <v>3627.1</v>
      </c>
    </row>
    <row r="187" spans="1:5" s="64" customFormat="1" ht="31.5">
      <c r="A187" s="158" t="s">
        <v>215</v>
      </c>
      <c r="B187" s="107" t="s">
        <v>217</v>
      </c>
      <c r="C187" s="70"/>
      <c r="D187" s="40">
        <f>D188</f>
        <v>1416</v>
      </c>
      <c r="E187" s="40">
        <f>E188</f>
        <v>1416</v>
      </c>
    </row>
    <row r="188" spans="1:5" s="64" customFormat="1" ht="15.75">
      <c r="A188" s="153" t="s">
        <v>57</v>
      </c>
      <c r="B188" s="108" t="s">
        <v>217</v>
      </c>
      <c r="C188" s="16" t="s">
        <v>58</v>
      </c>
      <c r="D188" s="5">
        <f>'Прил 12'!G310</f>
        <v>1416</v>
      </c>
      <c r="E188" s="5">
        <f>'Прил 12'!H310</f>
        <v>1416</v>
      </c>
    </row>
    <row r="189" spans="1:5" s="64" customFormat="1" ht="31.5">
      <c r="A189" s="158" t="s">
        <v>250</v>
      </c>
      <c r="B189" s="17" t="s">
        <v>252</v>
      </c>
      <c r="C189" s="17"/>
      <c r="D189" s="40">
        <f>D190</f>
        <v>323.6</v>
      </c>
      <c r="E189" s="40">
        <f>E190</f>
        <v>38.7</v>
      </c>
    </row>
    <row r="190" spans="1:5" s="64" customFormat="1" ht="63">
      <c r="A190" s="158" t="s">
        <v>251</v>
      </c>
      <c r="B190" s="17" t="s">
        <v>253</v>
      </c>
      <c r="C190" s="17"/>
      <c r="D190" s="40">
        <f>D191</f>
        <v>323.6</v>
      </c>
      <c r="E190" s="40">
        <f>E191</f>
        <v>38.7</v>
      </c>
    </row>
    <row r="191" spans="1:5" ht="15.75">
      <c r="A191" s="101" t="s">
        <v>59</v>
      </c>
      <c r="B191" s="16" t="s">
        <v>254</v>
      </c>
      <c r="C191" s="16" t="s">
        <v>60</v>
      </c>
      <c r="D191" s="12">
        <f>'Прил 12'!G399</f>
        <v>323.6</v>
      </c>
      <c r="E191" s="12">
        <f>'Прил 12'!H399</f>
        <v>38.7</v>
      </c>
    </row>
    <row r="192" spans="1:5" ht="47.25">
      <c r="A192" s="100" t="s">
        <v>257</v>
      </c>
      <c r="B192" s="17" t="s">
        <v>258</v>
      </c>
      <c r="C192" s="17"/>
      <c r="D192" s="8">
        <f>D193</f>
        <v>355.5</v>
      </c>
      <c r="E192" s="8">
        <f>E193</f>
        <v>404</v>
      </c>
    </row>
    <row r="193" spans="1:5" ht="15.75">
      <c r="A193" s="101" t="s">
        <v>59</v>
      </c>
      <c r="B193" s="16" t="s">
        <v>258</v>
      </c>
      <c r="C193" s="16" t="s">
        <v>60</v>
      </c>
      <c r="D193" s="69">
        <f>'Прил 12'!G406</f>
        <v>355.5</v>
      </c>
      <c r="E193" s="69">
        <f>'Прил 12'!H406</f>
        <v>404</v>
      </c>
    </row>
    <row r="194" spans="1:5" s="64" customFormat="1" ht="31.5">
      <c r="A194" s="100" t="s">
        <v>357</v>
      </c>
      <c r="B194" s="17" t="s">
        <v>260</v>
      </c>
      <c r="C194" s="17"/>
      <c r="D194" s="72">
        <f>D195</f>
        <v>35</v>
      </c>
      <c r="E194" s="72">
        <f>E195</f>
        <v>35</v>
      </c>
    </row>
    <row r="195" spans="1:5" ht="31.5">
      <c r="A195" s="100" t="s">
        <v>259</v>
      </c>
      <c r="B195" s="17" t="s">
        <v>261</v>
      </c>
      <c r="C195" s="17"/>
      <c r="D195" s="72">
        <f>D196</f>
        <v>35</v>
      </c>
      <c r="E195" s="72">
        <f>E196</f>
        <v>35</v>
      </c>
    </row>
    <row r="196" spans="1:5" s="64" customFormat="1" ht="15.75">
      <c r="A196" s="101" t="s">
        <v>59</v>
      </c>
      <c r="B196" s="39" t="s">
        <v>261</v>
      </c>
      <c r="C196" s="39" t="s">
        <v>60</v>
      </c>
      <c r="D196" s="69">
        <f>'Прил 12'!G409</f>
        <v>35</v>
      </c>
      <c r="E196" s="69">
        <f>'Прил 12'!H409</f>
        <v>35</v>
      </c>
    </row>
    <row r="197" spans="1:5" ht="31.5">
      <c r="A197" s="79" t="s">
        <v>368</v>
      </c>
      <c r="B197" s="81" t="s">
        <v>120</v>
      </c>
      <c r="C197" s="70"/>
      <c r="D197" s="72">
        <f aca="true" t="shared" si="0" ref="D197:E199">D198</f>
        <v>930.7</v>
      </c>
      <c r="E197" s="72">
        <f t="shared" si="0"/>
        <v>400</v>
      </c>
    </row>
    <row r="198" spans="1:5" s="64" customFormat="1" ht="31.5">
      <c r="A198" s="79" t="s">
        <v>119</v>
      </c>
      <c r="B198" s="81" t="s">
        <v>121</v>
      </c>
      <c r="C198" s="70"/>
      <c r="D198" s="72">
        <f t="shared" si="0"/>
        <v>930.7</v>
      </c>
      <c r="E198" s="72">
        <f t="shared" si="0"/>
        <v>400</v>
      </c>
    </row>
    <row r="199" spans="1:5" ht="31.5">
      <c r="A199" s="100" t="s">
        <v>97</v>
      </c>
      <c r="B199" s="81" t="s">
        <v>122</v>
      </c>
      <c r="C199" s="70"/>
      <c r="D199" s="72">
        <f t="shared" si="0"/>
        <v>930.7</v>
      </c>
      <c r="E199" s="72">
        <f t="shared" si="0"/>
        <v>400</v>
      </c>
    </row>
    <row r="200" spans="1:5" s="64" customFormat="1" ht="15.75">
      <c r="A200" s="153" t="s">
        <v>57</v>
      </c>
      <c r="B200" s="105" t="s">
        <v>122</v>
      </c>
      <c r="C200" s="105" t="s">
        <v>58</v>
      </c>
      <c r="D200" s="69">
        <f>'Прил 12'!G30+'Прил 12'!G97+'Прил 12'!G153+'Прил 12'!G203+'Прил 12'!G249</f>
        <v>930.7</v>
      </c>
      <c r="E200" s="69">
        <f>'Прил 12'!H30+'Прил 12'!H97+'Прил 12'!H153+'Прил 12'!H203+'Прил 12'!H249</f>
        <v>400</v>
      </c>
    </row>
    <row r="201" spans="1:5" ht="47.25">
      <c r="A201" s="103" t="s">
        <v>369</v>
      </c>
      <c r="B201" s="58" t="s">
        <v>164</v>
      </c>
      <c r="C201" s="17"/>
      <c r="D201" s="72">
        <f>D202</f>
        <v>6855.8</v>
      </c>
      <c r="E201" s="72">
        <f>E202</f>
        <v>9499.5</v>
      </c>
    </row>
    <row r="202" spans="1:5" s="64" customFormat="1" ht="47.25">
      <c r="A202" s="100" t="s">
        <v>163</v>
      </c>
      <c r="B202" s="58" t="s">
        <v>165</v>
      </c>
      <c r="C202" s="17"/>
      <c r="D202" s="72">
        <f>SUM(D203:D205)</f>
        <v>6855.8</v>
      </c>
      <c r="E202" s="72">
        <f>SUM(E203:E205)</f>
        <v>9499.5</v>
      </c>
    </row>
    <row r="203" spans="1:5" ht="47.25">
      <c r="A203" s="34" t="s">
        <v>93</v>
      </c>
      <c r="B203" s="108" t="s">
        <v>165</v>
      </c>
      <c r="C203" s="16" t="s">
        <v>56</v>
      </c>
      <c r="D203" s="12">
        <f>'Прил 12'!G156+'Прил 12'!G206+'Прил 12'!G274+'Прил 12'!G100+'Прил 12'!G33</f>
        <v>3020.9</v>
      </c>
      <c r="E203" s="12">
        <f>'Прил 12'!H156+'Прил 12'!H206+'Прил 12'!H274+'Прил 12'!H100+'Прил 12'!H33</f>
        <v>3998.0000000000005</v>
      </c>
    </row>
    <row r="204" spans="1:5" ht="15.75">
      <c r="A204" s="15" t="s">
        <v>63</v>
      </c>
      <c r="B204" s="108" t="s">
        <v>165</v>
      </c>
      <c r="C204" s="16" t="s">
        <v>62</v>
      </c>
      <c r="D204" s="12">
        <f>'Прил 12'!G492</f>
        <v>1954.1</v>
      </c>
      <c r="E204" s="12">
        <f>'Прил 12'!H492</f>
        <v>2931.1</v>
      </c>
    </row>
    <row r="205" spans="1:5" s="64" customFormat="1" ht="31.5">
      <c r="A205" s="15" t="s">
        <v>75</v>
      </c>
      <c r="B205" s="108" t="s">
        <v>165</v>
      </c>
      <c r="C205" s="39" t="s">
        <v>53</v>
      </c>
      <c r="D205" s="12">
        <f>'Прил 12'!G207+'Прил 12'!G157</f>
        <v>1880.8000000000002</v>
      </c>
      <c r="E205" s="12">
        <f>'Прил 12'!H207+'Прил 12'!H157</f>
        <v>2570.4</v>
      </c>
    </row>
    <row r="206" spans="1:5" s="64" customFormat="1" ht="31.5">
      <c r="A206" s="102" t="s">
        <v>240</v>
      </c>
      <c r="B206" s="17" t="s">
        <v>241</v>
      </c>
      <c r="C206" s="17"/>
      <c r="D206" s="8">
        <f aca="true" t="shared" si="1" ref="D206:E208">D207</f>
        <v>1068</v>
      </c>
      <c r="E206" s="8">
        <f t="shared" si="1"/>
        <v>1068</v>
      </c>
    </row>
    <row r="207" spans="1:5" s="64" customFormat="1" ht="31.5">
      <c r="A207" s="102" t="s">
        <v>379</v>
      </c>
      <c r="B207" s="17" t="s">
        <v>242</v>
      </c>
      <c r="C207" s="17"/>
      <c r="D207" s="8">
        <f t="shared" si="1"/>
        <v>1068</v>
      </c>
      <c r="E207" s="8">
        <f t="shared" si="1"/>
        <v>1068</v>
      </c>
    </row>
    <row r="208" spans="1:5" s="64" customFormat="1" ht="31.5">
      <c r="A208" s="102" t="s">
        <v>356</v>
      </c>
      <c r="B208" s="17" t="s">
        <v>243</v>
      </c>
      <c r="C208" s="17"/>
      <c r="D208" s="8">
        <f t="shared" si="1"/>
        <v>1068</v>
      </c>
      <c r="E208" s="8">
        <f t="shared" si="1"/>
        <v>1068</v>
      </c>
    </row>
    <row r="209" spans="1:5" s="64" customFormat="1" ht="15.75">
      <c r="A209" s="153" t="s">
        <v>57</v>
      </c>
      <c r="B209" s="16" t="s">
        <v>243</v>
      </c>
      <c r="C209" s="16" t="s">
        <v>58</v>
      </c>
      <c r="D209" s="12">
        <f>'Прил 12'!G383</f>
        <v>1068</v>
      </c>
      <c r="E209" s="12">
        <f>'Прил 12'!H383</f>
        <v>1068</v>
      </c>
    </row>
    <row r="210" spans="1:5" ht="31.5">
      <c r="A210" s="100" t="s">
        <v>405</v>
      </c>
      <c r="B210" s="17" t="s">
        <v>246</v>
      </c>
      <c r="C210" s="17"/>
      <c r="D210" s="8">
        <f aca="true" t="shared" si="2" ref="D210:E212">D211</f>
        <v>300</v>
      </c>
      <c r="E210" s="8">
        <f t="shared" si="2"/>
        <v>350</v>
      </c>
    </row>
    <row r="211" spans="1:5" ht="31.5">
      <c r="A211" s="100" t="s">
        <v>415</v>
      </c>
      <c r="B211" s="17" t="s">
        <v>247</v>
      </c>
      <c r="C211" s="17"/>
      <c r="D211" s="8">
        <f t="shared" si="2"/>
        <v>300</v>
      </c>
      <c r="E211" s="8">
        <f t="shared" si="2"/>
        <v>350</v>
      </c>
    </row>
    <row r="212" spans="1:5" s="64" customFormat="1" ht="15.75">
      <c r="A212" s="100" t="s">
        <v>244</v>
      </c>
      <c r="B212" s="17" t="s">
        <v>248</v>
      </c>
      <c r="C212" s="17"/>
      <c r="D212" s="8">
        <f t="shared" si="2"/>
        <v>300</v>
      </c>
      <c r="E212" s="8">
        <f t="shared" si="2"/>
        <v>350</v>
      </c>
    </row>
    <row r="213" spans="1:5" s="64" customFormat="1" ht="15.75">
      <c r="A213" s="153" t="s">
        <v>57</v>
      </c>
      <c r="B213" s="16" t="s">
        <v>248</v>
      </c>
      <c r="C213" s="16" t="s">
        <v>58</v>
      </c>
      <c r="D213" s="12">
        <f>'Прил 12'!G387</f>
        <v>300</v>
      </c>
      <c r="E213" s="12">
        <f>'Прил 12'!H387</f>
        <v>350</v>
      </c>
    </row>
    <row r="214" spans="1:5" s="64" customFormat="1" ht="31.5">
      <c r="A214" s="100" t="s">
        <v>358</v>
      </c>
      <c r="B214" s="70" t="s">
        <v>270</v>
      </c>
      <c r="C214" s="70"/>
      <c r="D214" s="8">
        <f>D215+D220</f>
        <v>637.9</v>
      </c>
      <c r="E214" s="8">
        <f>E215+E220</f>
        <v>607.9</v>
      </c>
    </row>
    <row r="215" spans="1:5" ht="47.25">
      <c r="A215" s="100" t="s">
        <v>268</v>
      </c>
      <c r="B215" s="70" t="s">
        <v>271</v>
      </c>
      <c r="C215" s="70"/>
      <c r="D215" s="8">
        <f>D216+D218</f>
        <v>57.9</v>
      </c>
      <c r="E215" s="8">
        <f>E216+E218</f>
        <v>57.9</v>
      </c>
    </row>
    <row r="216" spans="1:5" ht="31.5">
      <c r="A216" s="100" t="s">
        <v>269</v>
      </c>
      <c r="B216" s="70" t="s">
        <v>272</v>
      </c>
      <c r="C216" s="70"/>
      <c r="D216" s="8">
        <f>D217</f>
        <v>7.9</v>
      </c>
      <c r="E216" s="8">
        <f>E217</f>
        <v>7.9</v>
      </c>
    </row>
    <row r="217" spans="1:5" ht="15.75">
      <c r="A217" s="153" t="s">
        <v>57</v>
      </c>
      <c r="B217" s="105" t="s">
        <v>272</v>
      </c>
      <c r="C217" s="105" t="s">
        <v>58</v>
      </c>
      <c r="D217" s="12">
        <f>'Прил 12'!G420</f>
        <v>7.9</v>
      </c>
      <c r="E217" s="12">
        <f>'Прил 12'!H420</f>
        <v>7.9</v>
      </c>
    </row>
    <row r="218" spans="1:5" ht="15.75">
      <c r="A218" s="154" t="s">
        <v>273</v>
      </c>
      <c r="B218" s="70" t="s">
        <v>274</v>
      </c>
      <c r="C218" s="70"/>
      <c r="D218" s="8">
        <f>D219</f>
        <v>50</v>
      </c>
      <c r="E218" s="8">
        <f>E219</f>
        <v>50</v>
      </c>
    </row>
    <row r="219" spans="1:5" s="64" customFormat="1" ht="15.75">
      <c r="A219" s="153" t="s">
        <v>57</v>
      </c>
      <c r="B219" s="105" t="s">
        <v>274</v>
      </c>
      <c r="C219" s="105" t="s">
        <v>58</v>
      </c>
      <c r="D219" s="12">
        <f>'Прил 12'!G422</f>
        <v>50</v>
      </c>
      <c r="E219" s="12">
        <f>'Прил 12'!H422</f>
        <v>50</v>
      </c>
    </row>
    <row r="220" spans="1:5" s="64" customFormat="1" ht="63">
      <c r="A220" s="100" t="s">
        <v>370</v>
      </c>
      <c r="B220" s="70" t="s">
        <v>275</v>
      </c>
      <c r="C220" s="70"/>
      <c r="D220" s="8">
        <f>D221+D223+D225</f>
        <v>580</v>
      </c>
      <c r="E220" s="8">
        <f>E221+E223+E225</f>
        <v>550</v>
      </c>
    </row>
    <row r="221" spans="1:5" s="64" customFormat="1" ht="15.75">
      <c r="A221" s="100" t="s">
        <v>276</v>
      </c>
      <c r="B221" s="70" t="s">
        <v>277</v>
      </c>
      <c r="C221" s="70"/>
      <c r="D221" s="8">
        <f>D222</f>
        <v>30</v>
      </c>
      <c r="E221" s="8">
        <f>E222</f>
        <v>0</v>
      </c>
    </row>
    <row r="222" spans="1:5" ht="15.75">
      <c r="A222" s="153" t="s">
        <v>57</v>
      </c>
      <c r="B222" s="105" t="s">
        <v>277</v>
      </c>
      <c r="C222" s="105" t="s">
        <v>58</v>
      </c>
      <c r="D222" s="12">
        <f>'Прил 12'!G425</f>
        <v>30</v>
      </c>
      <c r="E222" s="12">
        <f>'Прил 12'!H425</f>
        <v>0</v>
      </c>
    </row>
    <row r="223" spans="1:5" ht="15.75">
      <c r="A223" s="100" t="s">
        <v>278</v>
      </c>
      <c r="B223" s="70" t="s">
        <v>280</v>
      </c>
      <c r="C223" s="70"/>
      <c r="D223" s="8">
        <f>D224</f>
        <v>300</v>
      </c>
      <c r="E223" s="8">
        <f>E224</f>
        <v>300</v>
      </c>
    </row>
    <row r="224" spans="1:5" ht="15.75">
      <c r="A224" s="153" t="s">
        <v>57</v>
      </c>
      <c r="B224" s="105" t="s">
        <v>280</v>
      </c>
      <c r="C224" s="105" t="s">
        <v>58</v>
      </c>
      <c r="D224" s="12">
        <f>'Прил 12'!G427</f>
        <v>300</v>
      </c>
      <c r="E224" s="12">
        <f>'Прил 12'!H427</f>
        <v>300</v>
      </c>
    </row>
    <row r="225" spans="1:5" ht="15.75">
      <c r="A225" s="100" t="s">
        <v>279</v>
      </c>
      <c r="B225" s="70" t="s">
        <v>281</v>
      </c>
      <c r="C225" s="70"/>
      <c r="D225" s="8">
        <f>D226</f>
        <v>250</v>
      </c>
      <c r="E225" s="8">
        <f>E226</f>
        <v>250</v>
      </c>
    </row>
    <row r="226" spans="1:5" s="64" customFormat="1" ht="15.75">
      <c r="A226" s="153" t="s">
        <v>57</v>
      </c>
      <c r="B226" s="105" t="s">
        <v>281</v>
      </c>
      <c r="C226" s="105" t="s">
        <v>58</v>
      </c>
      <c r="D226" s="12">
        <f>'Прил 12'!G429</f>
        <v>250</v>
      </c>
      <c r="E226" s="12">
        <f>'Прил 12'!H429</f>
        <v>250</v>
      </c>
    </row>
    <row r="227" spans="1:5" s="64" customFormat="1" ht="37.5">
      <c r="A227" s="163" t="s">
        <v>284</v>
      </c>
      <c r="B227" s="25" t="s">
        <v>287</v>
      </c>
      <c r="C227" s="25"/>
      <c r="D227" s="47">
        <f>D228+D237</f>
        <v>637.8000000000001</v>
      </c>
      <c r="E227" s="47">
        <f>E228+E237</f>
        <v>637.8000000000001</v>
      </c>
    </row>
    <row r="228" spans="1:5" s="64" customFormat="1" ht="15.75">
      <c r="A228" s="159" t="s">
        <v>285</v>
      </c>
      <c r="B228" s="17" t="s">
        <v>288</v>
      </c>
      <c r="C228" s="17"/>
      <c r="D228" s="40">
        <f>D229+D231+D235</f>
        <v>499.70000000000005</v>
      </c>
      <c r="E228" s="40">
        <f>E229+E231+E235</f>
        <v>499.70000000000005</v>
      </c>
    </row>
    <row r="229" spans="1:5" s="64" customFormat="1" ht="17.25" customHeight="1">
      <c r="A229" s="158" t="s">
        <v>286</v>
      </c>
      <c r="B229" s="17" t="s">
        <v>289</v>
      </c>
      <c r="C229" s="17"/>
      <c r="D229" s="40">
        <f>D230</f>
        <v>37</v>
      </c>
      <c r="E229" s="40">
        <f>E230</f>
        <v>37</v>
      </c>
    </row>
    <row r="230" spans="1:5" ht="15.75">
      <c r="A230" s="153" t="s">
        <v>57</v>
      </c>
      <c r="B230" s="16" t="s">
        <v>289</v>
      </c>
      <c r="C230" s="16" t="s">
        <v>58</v>
      </c>
      <c r="D230" s="12">
        <f>'Прил 12'!G463</f>
        <v>37</v>
      </c>
      <c r="E230" s="12">
        <f>'Прил 12'!H463</f>
        <v>37</v>
      </c>
    </row>
    <row r="231" spans="1:5" ht="47.25">
      <c r="A231" s="94" t="s">
        <v>290</v>
      </c>
      <c r="B231" s="17" t="s">
        <v>292</v>
      </c>
      <c r="C231" s="17"/>
      <c r="D231" s="72">
        <f>SUM(D232:D234)</f>
        <v>461.20000000000005</v>
      </c>
      <c r="E231" s="72">
        <f>SUM(E232:E234)</f>
        <v>461.20000000000005</v>
      </c>
    </row>
    <row r="232" spans="1:5" s="64" customFormat="1" ht="47.25">
      <c r="A232" s="34" t="s">
        <v>93</v>
      </c>
      <c r="B232" s="16" t="s">
        <v>292</v>
      </c>
      <c r="C232" s="16" t="s">
        <v>56</v>
      </c>
      <c r="D232" s="69">
        <f>'Прил 12'!G465</f>
        <v>157.1</v>
      </c>
      <c r="E232" s="69">
        <f>'Прил 12'!H465</f>
        <v>157.1</v>
      </c>
    </row>
    <row r="233" spans="1:5" s="64" customFormat="1" ht="15.75">
      <c r="A233" s="153" t="s">
        <v>57</v>
      </c>
      <c r="B233" s="16" t="s">
        <v>292</v>
      </c>
      <c r="C233" s="16" t="s">
        <v>58</v>
      </c>
      <c r="D233" s="69">
        <f>'Прил 12'!G466</f>
        <v>296.1</v>
      </c>
      <c r="E233" s="69">
        <f>'Прил 12'!H466</f>
        <v>296.1</v>
      </c>
    </row>
    <row r="234" spans="1:5" ht="15.75">
      <c r="A234" s="15" t="s">
        <v>63</v>
      </c>
      <c r="B234" s="16" t="s">
        <v>292</v>
      </c>
      <c r="C234" s="16" t="s">
        <v>62</v>
      </c>
      <c r="D234" s="69">
        <f>'Прил 12'!G467</f>
        <v>8</v>
      </c>
      <c r="E234" s="69">
        <f>'Прил 12'!H467</f>
        <v>8</v>
      </c>
    </row>
    <row r="235" spans="1:5" ht="31.5">
      <c r="A235" s="100" t="s">
        <v>291</v>
      </c>
      <c r="B235" s="17" t="s">
        <v>293</v>
      </c>
      <c r="C235" s="17"/>
      <c r="D235" s="72">
        <f>D236</f>
        <v>1.5</v>
      </c>
      <c r="E235" s="72">
        <f>E236</f>
        <v>1.5</v>
      </c>
    </row>
    <row r="236" spans="1:5" s="64" customFormat="1" ht="15.75">
      <c r="A236" s="153" t="s">
        <v>57</v>
      </c>
      <c r="B236" s="16" t="s">
        <v>293</v>
      </c>
      <c r="C236" s="16" t="s">
        <v>58</v>
      </c>
      <c r="D236" s="69">
        <f>'Прил 12'!G469</f>
        <v>1.5</v>
      </c>
      <c r="E236" s="69">
        <f>'Прил 12'!H469</f>
        <v>1.5</v>
      </c>
    </row>
    <row r="237" spans="1:5" ht="47.25">
      <c r="A237" s="100" t="s">
        <v>294</v>
      </c>
      <c r="B237" s="17" t="s">
        <v>297</v>
      </c>
      <c r="C237" s="17"/>
      <c r="D237" s="72">
        <f>D238+D240</f>
        <v>138.1</v>
      </c>
      <c r="E237" s="72">
        <f>E238+E240</f>
        <v>138.1</v>
      </c>
    </row>
    <row r="238" spans="1:5" s="64" customFormat="1" ht="31.5">
      <c r="A238" s="100" t="s">
        <v>295</v>
      </c>
      <c r="B238" s="17" t="s">
        <v>298</v>
      </c>
      <c r="C238" s="17"/>
      <c r="D238" s="72">
        <f>D239</f>
        <v>131</v>
      </c>
      <c r="E238" s="72">
        <f>E239</f>
        <v>131</v>
      </c>
    </row>
    <row r="239" spans="1:5" s="64" customFormat="1" ht="15.75">
      <c r="A239" s="153" t="s">
        <v>57</v>
      </c>
      <c r="B239" s="16" t="s">
        <v>298</v>
      </c>
      <c r="C239" s="16" t="s">
        <v>58</v>
      </c>
      <c r="D239" s="69">
        <f>'Прил 12'!G472</f>
        <v>131</v>
      </c>
      <c r="E239" s="69">
        <f>'Прил 12'!H472</f>
        <v>131</v>
      </c>
    </row>
    <row r="240" spans="1:5" ht="63">
      <c r="A240" s="100" t="s">
        <v>296</v>
      </c>
      <c r="B240" s="17" t="s">
        <v>299</v>
      </c>
      <c r="C240" s="17"/>
      <c r="D240" s="72">
        <f>D241</f>
        <v>7.1</v>
      </c>
      <c r="E240" s="72">
        <f>E241</f>
        <v>7.1</v>
      </c>
    </row>
    <row r="241" spans="1:5" s="64" customFormat="1" ht="15.75">
      <c r="A241" s="153" t="s">
        <v>57</v>
      </c>
      <c r="B241" s="16" t="s">
        <v>299</v>
      </c>
      <c r="C241" s="16" t="s">
        <v>58</v>
      </c>
      <c r="D241" s="69">
        <f>'Прил 12'!G474</f>
        <v>7.1</v>
      </c>
      <c r="E241" s="69">
        <f>'Прил 12'!H474</f>
        <v>7.1</v>
      </c>
    </row>
    <row r="242" spans="1:5" s="64" customFormat="1" ht="37.5">
      <c r="A242" s="161" t="s">
        <v>311</v>
      </c>
      <c r="B242" s="25" t="s">
        <v>314</v>
      </c>
      <c r="C242" s="25"/>
      <c r="D242" s="143">
        <f>D243+D250</f>
        <v>1608.9</v>
      </c>
      <c r="E242" s="143">
        <f>E243+E250</f>
        <v>1608.9</v>
      </c>
    </row>
    <row r="243" spans="1:5" ht="31.5">
      <c r="A243" s="100" t="s">
        <v>312</v>
      </c>
      <c r="B243" s="17" t="s">
        <v>315</v>
      </c>
      <c r="C243" s="17"/>
      <c r="D243" s="72">
        <f>D244+D246+D248</f>
        <v>1601.9</v>
      </c>
      <c r="E243" s="72">
        <f>E244+E246+E248</f>
        <v>1601.9</v>
      </c>
    </row>
    <row r="244" spans="1:5" s="64" customFormat="1" ht="31.5">
      <c r="A244" s="100" t="s">
        <v>313</v>
      </c>
      <c r="B244" s="17" t="s">
        <v>316</v>
      </c>
      <c r="C244" s="17"/>
      <c r="D244" s="72">
        <f>D245</f>
        <v>69.2</v>
      </c>
      <c r="E244" s="72">
        <f>E245</f>
        <v>69.2</v>
      </c>
    </row>
    <row r="245" spans="1:5" ht="15.75">
      <c r="A245" s="153" t="s">
        <v>57</v>
      </c>
      <c r="B245" s="16" t="s">
        <v>316</v>
      </c>
      <c r="C245" s="16" t="s">
        <v>58</v>
      </c>
      <c r="D245" s="69">
        <f>'Прил 12'!G525</f>
        <v>69.2</v>
      </c>
      <c r="E245" s="69">
        <f>'Прил 12'!H525</f>
        <v>69.2</v>
      </c>
    </row>
    <row r="246" spans="1:5" s="64" customFormat="1" ht="31.5">
      <c r="A246" s="100" t="s">
        <v>416</v>
      </c>
      <c r="B246" s="17" t="s">
        <v>317</v>
      </c>
      <c r="C246" s="17"/>
      <c r="D246" s="72">
        <f>D247</f>
        <v>183.8</v>
      </c>
      <c r="E246" s="72">
        <f>E247</f>
        <v>183.8</v>
      </c>
    </row>
    <row r="247" spans="1:5" s="64" customFormat="1" ht="15.75">
      <c r="A247" s="153" t="s">
        <v>57</v>
      </c>
      <c r="B247" s="16" t="s">
        <v>317</v>
      </c>
      <c r="C247" s="16" t="s">
        <v>58</v>
      </c>
      <c r="D247" s="69">
        <f>'Прил 12'!G527</f>
        <v>183.8</v>
      </c>
      <c r="E247" s="69">
        <f>'Прил 12'!H527</f>
        <v>183.8</v>
      </c>
    </row>
    <row r="248" spans="1:5" s="64" customFormat="1" ht="31.5">
      <c r="A248" s="103" t="s">
        <v>392</v>
      </c>
      <c r="B248" s="17" t="s">
        <v>318</v>
      </c>
      <c r="C248" s="17"/>
      <c r="D248" s="72">
        <f>D249</f>
        <v>1348.9</v>
      </c>
      <c r="E248" s="72">
        <f>E249</f>
        <v>1348.9</v>
      </c>
    </row>
    <row r="249" spans="1:5" s="64" customFormat="1" ht="15.75">
      <c r="A249" s="153" t="s">
        <v>57</v>
      </c>
      <c r="B249" s="16" t="s">
        <v>319</v>
      </c>
      <c r="C249" s="16" t="s">
        <v>58</v>
      </c>
      <c r="D249" s="69">
        <f>'Прил 12'!G529</f>
        <v>1348.9</v>
      </c>
      <c r="E249" s="69">
        <f>'Прил 12'!H529</f>
        <v>1348.9</v>
      </c>
    </row>
    <row r="250" spans="1:5" ht="33.75" customHeight="1">
      <c r="A250" s="103" t="s">
        <v>320</v>
      </c>
      <c r="B250" s="17" t="s">
        <v>322</v>
      </c>
      <c r="C250" s="17"/>
      <c r="D250" s="72">
        <f>D251</f>
        <v>7</v>
      </c>
      <c r="E250" s="72">
        <f>E251</f>
        <v>7</v>
      </c>
    </row>
    <row r="251" spans="1:5" s="64" customFormat="1" ht="15.75">
      <c r="A251" s="103" t="s">
        <v>321</v>
      </c>
      <c r="B251" s="17" t="s">
        <v>323</v>
      </c>
      <c r="C251" s="17"/>
      <c r="D251" s="72">
        <f>D252</f>
        <v>7</v>
      </c>
      <c r="E251" s="72">
        <f>E252</f>
        <v>7</v>
      </c>
    </row>
    <row r="252" spans="1:5" ht="15.75">
      <c r="A252" s="153" t="s">
        <v>57</v>
      </c>
      <c r="B252" s="16" t="s">
        <v>323</v>
      </c>
      <c r="C252" s="16" t="s">
        <v>58</v>
      </c>
      <c r="D252" s="12">
        <f>'Прил 12'!G532</f>
        <v>7</v>
      </c>
      <c r="E252" s="12">
        <f>'Прил 12'!H532</f>
        <v>7</v>
      </c>
    </row>
    <row r="253" spans="1:5" ht="75">
      <c r="A253" s="160" t="s">
        <v>354</v>
      </c>
      <c r="B253" s="164" t="s">
        <v>124</v>
      </c>
      <c r="C253" s="25"/>
      <c r="D253" s="13">
        <f>D254+D262+D264+D266+D268</f>
        <v>19587</v>
      </c>
      <c r="E253" s="13">
        <f>E254+E262+E264+E266+E268</f>
        <v>16853.7</v>
      </c>
    </row>
    <row r="254" spans="1:5" s="64" customFormat="1" ht="31.5">
      <c r="A254" s="84" t="s">
        <v>123</v>
      </c>
      <c r="B254" s="59" t="s">
        <v>125</v>
      </c>
      <c r="C254" s="2"/>
      <c r="D254" s="8">
        <f>D255+D258+D260</f>
        <v>11102.8</v>
      </c>
      <c r="E254" s="8">
        <f>E255+E258+E260</f>
        <v>12307.2</v>
      </c>
    </row>
    <row r="255" spans="1:5" ht="31.5">
      <c r="A255" s="102" t="s">
        <v>166</v>
      </c>
      <c r="B255" s="59" t="s">
        <v>167</v>
      </c>
      <c r="C255" s="2"/>
      <c r="D255" s="8">
        <f>D256+D257</f>
        <v>10227.5</v>
      </c>
      <c r="E255" s="8">
        <f>E256+E257</f>
        <v>9863.5</v>
      </c>
    </row>
    <row r="256" spans="1:5" ht="15.75">
      <c r="A256" s="153" t="s">
        <v>57</v>
      </c>
      <c r="B256" s="60" t="s">
        <v>167</v>
      </c>
      <c r="C256" s="39" t="s">
        <v>58</v>
      </c>
      <c r="D256" s="12">
        <f>'Прил 12'!G161+'Прил 12'!G211+'Прил 12'!G435+'Прил 12'!G440+'Прил 12'!G479</f>
        <v>9582.8</v>
      </c>
      <c r="E256" s="12">
        <f>'Прил 12'!H161+'Прил 12'!H211+'Прил 12'!H435+'Прил 12'!H440+'Прил 12'!H479</f>
        <v>9863.5</v>
      </c>
    </row>
    <row r="257" spans="1:5" ht="31.5">
      <c r="A257" s="15" t="s">
        <v>75</v>
      </c>
      <c r="B257" s="60" t="s">
        <v>167</v>
      </c>
      <c r="C257" s="16" t="s">
        <v>53</v>
      </c>
      <c r="D257" s="12">
        <f>'Прил 12'!G212</f>
        <v>644.7</v>
      </c>
      <c r="E257" s="12">
        <f>'Прил 12'!H212</f>
        <v>0</v>
      </c>
    </row>
    <row r="258" spans="1:5" s="64" customFormat="1" ht="31.5">
      <c r="A258" s="77" t="s">
        <v>126</v>
      </c>
      <c r="B258" s="70" t="s">
        <v>127</v>
      </c>
      <c r="C258" s="70"/>
      <c r="D258" s="8">
        <f>D259</f>
        <v>875.3</v>
      </c>
      <c r="E258" s="8">
        <f>E259</f>
        <v>0</v>
      </c>
    </row>
    <row r="259" spans="1:5" ht="15.75">
      <c r="A259" s="153" t="s">
        <v>57</v>
      </c>
      <c r="B259" s="105" t="s">
        <v>127</v>
      </c>
      <c r="C259" s="105" t="s">
        <v>58</v>
      </c>
      <c r="D259" s="12">
        <f>'Прил 12'!G104</f>
        <v>875.3</v>
      </c>
      <c r="E259" s="12">
        <f>'Прил 12'!H104</f>
        <v>0</v>
      </c>
    </row>
    <row r="260" spans="1:5" s="64" customFormat="1" ht="31.5">
      <c r="A260" s="100" t="s">
        <v>223</v>
      </c>
      <c r="B260" s="107" t="s">
        <v>224</v>
      </c>
      <c r="C260" s="70"/>
      <c r="D260" s="8">
        <f>D261</f>
        <v>0</v>
      </c>
      <c r="E260" s="8">
        <f>E261</f>
        <v>2443.7</v>
      </c>
    </row>
    <row r="261" spans="1:5" ht="15.75">
      <c r="A261" s="153" t="s">
        <v>57</v>
      </c>
      <c r="B261" s="108" t="s">
        <v>224</v>
      </c>
      <c r="C261" s="105" t="s">
        <v>58</v>
      </c>
      <c r="D261" s="12">
        <f>'Прил 12'!G314</f>
        <v>0</v>
      </c>
      <c r="E261" s="12">
        <f>'Прил 12'!H314+'Прил 12'!H332</f>
        <v>2443.7</v>
      </c>
    </row>
    <row r="262" spans="1:5" ht="31.5">
      <c r="A262" s="100" t="s">
        <v>347</v>
      </c>
      <c r="B262" s="17" t="s">
        <v>324</v>
      </c>
      <c r="C262" s="17"/>
      <c r="D262" s="8">
        <f>D263</f>
        <v>500</v>
      </c>
      <c r="E262" s="8">
        <f>E263</f>
        <v>500</v>
      </c>
    </row>
    <row r="263" spans="1:5" ht="15.75" customHeight="1">
      <c r="A263" s="15" t="s">
        <v>389</v>
      </c>
      <c r="B263" s="16" t="s">
        <v>324</v>
      </c>
      <c r="C263" s="16" t="s">
        <v>61</v>
      </c>
      <c r="D263" s="12">
        <f>'Прил 12'!G535</f>
        <v>500</v>
      </c>
      <c r="E263" s="12">
        <f>'Прил 12'!H535</f>
        <v>500</v>
      </c>
    </row>
    <row r="264" spans="1:5" ht="15.75">
      <c r="A264" s="100" t="s">
        <v>300</v>
      </c>
      <c r="B264" s="17" t="s">
        <v>301</v>
      </c>
      <c r="C264" s="17"/>
      <c r="D264" s="8">
        <f>D265</f>
        <v>4000</v>
      </c>
      <c r="E264" s="8">
        <f>E265</f>
        <v>0</v>
      </c>
    </row>
    <row r="265" spans="1:5" s="64" customFormat="1" ht="15.75">
      <c r="A265" s="153" t="s">
        <v>57</v>
      </c>
      <c r="B265" s="16" t="s">
        <v>301</v>
      </c>
      <c r="C265" s="16" t="s">
        <v>58</v>
      </c>
      <c r="D265" s="12">
        <f>'Прил 12'!G484</f>
        <v>4000</v>
      </c>
      <c r="E265" s="12">
        <f>'Прил 12'!H484</f>
        <v>0</v>
      </c>
    </row>
    <row r="266" spans="1:5" s="64" customFormat="1" ht="34.5" customHeight="1">
      <c r="A266" s="100" t="s">
        <v>348</v>
      </c>
      <c r="B266" s="17" t="s">
        <v>302</v>
      </c>
      <c r="C266" s="17"/>
      <c r="D266" s="8">
        <f>D267</f>
        <v>500</v>
      </c>
      <c r="E266" s="8">
        <f>E267</f>
        <v>500</v>
      </c>
    </row>
    <row r="267" spans="1:5" s="64" customFormat="1" ht="15.75">
      <c r="A267" s="153" t="s">
        <v>57</v>
      </c>
      <c r="B267" s="39" t="s">
        <v>302</v>
      </c>
      <c r="C267" s="39" t="s">
        <v>58</v>
      </c>
      <c r="D267" s="12">
        <f>'Прил 12'!G486</f>
        <v>500</v>
      </c>
      <c r="E267" s="12">
        <f>'Прил 12'!H486</f>
        <v>500</v>
      </c>
    </row>
    <row r="268" spans="1:5" s="64" customFormat="1" ht="47.25">
      <c r="A268" s="100" t="s">
        <v>349</v>
      </c>
      <c r="B268" s="17" t="s">
        <v>221</v>
      </c>
      <c r="C268" s="17"/>
      <c r="D268" s="40">
        <f>D269</f>
        <v>3484.2</v>
      </c>
      <c r="E268" s="40">
        <f>E269</f>
        <v>3546.5</v>
      </c>
    </row>
    <row r="269" spans="1:5" s="64" customFormat="1" ht="31.5">
      <c r="A269" s="100" t="s">
        <v>97</v>
      </c>
      <c r="B269" s="17" t="s">
        <v>222</v>
      </c>
      <c r="C269" s="17"/>
      <c r="D269" s="40">
        <f>SUM(D270:D272)</f>
        <v>3484.2</v>
      </c>
      <c r="E269" s="40">
        <f>SUM(E270:E272)</f>
        <v>3546.5</v>
      </c>
    </row>
    <row r="270" spans="1:5" s="64" customFormat="1" ht="47.25">
      <c r="A270" s="34" t="s">
        <v>93</v>
      </c>
      <c r="B270" s="16" t="s">
        <v>222</v>
      </c>
      <c r="C270" s="16" t="s">
        <v>56</v>
      </c>
      <c r="D270" s="5">
        <f>'Прил 12'!G335</f>
        <v>3137</v>
      </c>
      <c r="E270" s="5">
        <f>'Прил 12'!H335</f>
        <v>3194</v>
      </c>
    </row>
    <row r="271" spans="1:5" s="64" customFormat="1" ht="15.75">
      <c r="A271" s="153" t="s">
        <v>57</v>
      </c>
      <c r="B271" s="16" t="s">
        <v>222</v>
      </c>
      <c r="C271" s="16" t="s">
        <v>58</v>
      </c>
      <c r="D271" s="5">
        <f>'Прил 12'!G336+'Прил 12'!G458</f>
        <v>267.2</v>
      </c>
      <c r="E271" s="5">
        <f>'Прил 12'!H336+'Прил 12'!H458</f>
        <v>272.5</v>
      </c>
    </row>
    <row r="272" spans="1:5" s="64" customFormat="1" ht="15.75">
      <c r="A272" s="101" t="s">
        <v>59</v>
      </c>
      <c r="B272" s="16" t="s">
        <v>222</v>
      </c>
      <c r="C272" s="16" t="s">
        <v>60</v>
      </c>
      <c r="D272" s="5">
        <f>'Прил 12'!G337</f>
        <v>80</v>
      </c>
      <c r="E272" s="5">
        <f>'Прил 12'!H337</f>
        <v>80</v>
      </c>
    </row>
    <row r="273" spans="1:5" ht="75">
      <c r="A273" s="165" t="s">
        <v>351</v>
      </c>
      <c r="B273" s="147" t="s">
        <v>225</v>
      </c>
      <c r="C273" s="25"/>
      <c r="D273" s="13">
        <f>D274+D286+D290+D293+D296</f>
        <v>58582.899999999994</v>
      </c>
      <c r="E273" s="13">
        <f>E274+E286+E290+E293+E296</f>
        <v>59558.399999999994</v>
      </c>
    </row>
    <row r="274" spans="1:5" ht="47.25">
      <c r="A274" s="154" t="s">
        <v>352</v>
      </c>
      <c r="B274" s="58" t="s">
        <v>328</v>
      </c>
      <c r="C274" s="17"/>
      <c r="D274" s="8">
        <f>D275+D280+D283</f>
        <v>57433.7</v>
      </c>
      <c r="E274" s="8">
        <f>E275+E280+E283</f>
        <v>58687.7</v>
      </c>
    </row>
    <row r="275" spans="1:5" s="64" customFormat="1" ht="47.25">
      <c r="A275" s="100" t="s">
        <v>380</v>
      </c>
      <c r="B275" s="107" t="s">
        <v>329</v>
      </c>
      <c r="C275" s="16"/>
      <c r="D275" s="8">
        <f>D276</f>
        <v>19843.399999999998</v>
      </c>
      <c r="E275" s="8">
        <f>E276</f>
        <v>19558.7</v>
      </c>
    </row>
    <row r="276" spans="1:5" s="64" customFormat="1" ht="15.75">
      <c r="A276" s="100" t="s">
        <v>208</v>
      </c>
      <c r="B276" s="59" t="s">
        <v>381</v>
      </c>
      <c r="C276" s="39"/>
      <c r="D276" s="40">
        <f>SUM(D277:D279)</f>
        <v>19843.399999999998</v>
      </c>
      <c r="E276" s="40">
        <f>SUM(E277:E279)</f>
        <v>19558.7</v>
      </c>
    </row>
    <row r="277" spans="1:5" s="64" customFormat="1" ht="47.25">
      <c r="A277" s="34" t="s">
        <v>93</v>
      </c>
      <c r="B277" s="60" t="s">
        <v>381</v>
      </c>
      <c r="C277" s="16" t="s">
        <v>56</v>
      </c>
      <c r="D277" s="5">
        <f>'Прил 12'!G550</f>
        <v>18615.1</v>
      </c>
      <c r="E277" s="5">
        <f>'Прил 12'!H550</f>
        <v>18502.5</v>
      </c>
    </row>
    <row r="278" spans="1:5" s="64" customFormat="1" ht="15.75">
      <c r="A278" s="153" t="s">
        <v>57</v>
      </c>
      <c r="B278" s="60" t="s">
        <v>381</v>
      </c>
      <c r="C278" s="16" t="s">
        <v>58</v>
      </c>
      <c r="D278" s="5">
        <f>'Прил 12'!G551+'Прил 12'!G569</f>
        <v>1225.8</v>
      </c>
      <c r="E278" s="5">
        <f>'Прил 12'!H551+'Прил 12'!H569</f>
        <v>1053.7</v>
      </c>
    </row>
    <row r="279" spans="1:5" s="64" customFormat="1" ht="15.75">
      <c r="A279" s="101" t="s">
        <v>59</v>
      </c>
      <c r="B279" s="60" t="s">
        <v>381</v>
      </c>
      <c r="C279" s="16" t="s">
        <v>60</v>
      </c>
      <c r="D279" s="5">
        <f>'Прил 12'!G552</f>
        <v>2.5</v>
      </c>
      <c r="E279" s="5">
        <f>'Прил 12'!H552</f>
        <v>2.5</v>
      </c>
    </row>
    <row r="280" spans="1:5" ht="63">
      <c r="A280" s="100" t="s">
        <v>360</v>
      </c>
      <c r="B280" s="2" t="s">
        <v>333</v>
      </c>
      <c r="C280" s="2"/>
      <c r="D280" s="8">
        <f>D281</f>
        <v>250</v>
      </c>
      <c r="E280" s="8">
        <f>E281</f>
        <v>250</v>
      </c>
    </row>
    <row r="281" spans="1:5" ht="31.5">
      <c r="A281" s="83" t="s">
        <v>366</v>
      </c>
      <c r="B281" s="2" t="s">
        <v>334</v>
      </c>
      <c r="C281" s="2"/>
      <c r="D281" s="72">
        <f>D282</f>
        <v>250</v>
      </c>
      <c r="E281" s="72">
        <f>E282</f>
        <v>250</v>
      </c>
    </row>
    <row r="282" spans="1:5" s="64" customFormat="1" ht="15.75">
      <c r="A282" s="101" t="s">
        <v>59</v>
      </c>
      <c r="B282" s="39" t="s">
        <v>334</v>
      </c>
      <c r="C282" s="39" t="s">
        <v>60</v>
      </c>
      <c r="D282" s="69">
        <f>'Прил 12'!G562</f>
        <v>250</v>
      </c>
      <c r="E282" s="69">
        <f>'Прил 12'!H562</f>
        <v>250</v>
      </c>
    </row>
    <row r="283" spans="1:5" ht="31.5">
      <c r="A283" s="100" t="s">
        <v>335</v>
      </c>
      <c r="B283" s="17" t="s">
        <v>336</v>
      </c>
      <c r="C283" s="17"/>
      <c r="D283" s="8">
        <f>D284</f>
        <v>37340.3</v>
      </c>
      <c r="E283" s="8">
        <f>E284</f>
        <v>38879</v>
      </c>
    </row>
    <row r="284" spans="1:5" ht="47.25">
      <c r="A284" s="100" t="s">
        <v>361</v>
      </c>
      <c r="B284" s="17" t="s">
        <v>337</v>
      </c>
      <c r="C284" s="17"/>
      <c r="D284" s="72">
        <f>D285</f>
        <v>37340.3</v>
      </c>
      <c r="E284" s="72">
        <f>E285</f>
        <v>38879</v>
      </c>
    </row>
    <row r="285" spans="1:5" s="64" customFormat="1" ht="15.75">
      <c r="A285" s="15" t="s">
        <v>64</v>
      </c>
      <c r="B285" s="16" t="s">
        <v>337</v>
      </c>
      <c r="C285" s="16" t="s">
        <v>4</v>
      </c>
      <c r="D285" s="69">
        <f>'Прил 12'!G576</f>
        <v>37340.3</v>
      </c>
      <c r="E285" s="69">
        <f>'Прил 12'!H576</f>
        <v>38879</v>
      </c>
    </row>
    <row r="286" spans="1:5" ht="31.5">
      <c r="A286" s="100" t="s">
        <v>359</v>
      </c>
      <c r="B286" s="17" t="s">
        <v>331</v>
      </c>
      <c r="C286" s="17"/>
      <c r="D286" s="72">
        <f aca="true" t="shared" si="3" ref="D286:E288">D287</f>
        <v>94</v>
      </c>
      <c r="E286" s="72">
        <f t="shared" si="3"/>
        <v>94</v>
      </c>
    </row>
    <row r="287" spans="1:5" s="64" customFormat="1" ht="31.5">
      <c r="A287" s="100" t="s">
        <v>330</v>
      </c>
      <c r="B287" s="17" t="s">
        <v>332</v>
      </c>
      <c r="C287" s="17"/>
      <c r="D287" s="72">
        <f t="shared" si="3"/>
        <v>94</v>
      </c>
      <c r="E287" s="72">
        <f t="shared" si="3"/>
        <v>94</v>
      </c>
    </row>
    <row r="288" spans="1:5" s="64" customFormat="1" ht="15.75">
      <c r="A288" s="100" t="s">
        <v>208</v>
      </c>
      <c r="B288" s="17" t="s">
        <v>418</v>
      </c>
      <c r="C288" s="17"/>
      <c r="D288" s="72">
        <f t="shared" si="3"/>
        <v>94</v>
      </c>
      <c r="E288" s="72">
        <f t="shared" si="3"/>
        <v>94</v>
      </c>
    </row>
    <row r="289" spans="1:5" s="64" customFormat="1" ht="15.75">
      <c r="A289" s="153" t="s">
        <v>57</v>
      </c>
      <c r="B289" s="16" t="s">
        <v>418</v>
      </c>
      <c r="C289" s="16" t="s">
        <v>58</v>
      </c>
      <c r="D289" s="69">
        <f>'Прил 12'!G556</f>
        <v>94</v>
      </c>
      <c r="E289" s="69">
        <f>'Прил 12'!H556</f>
        <v>94</v>
      </c>
    </row>
    <row r="290" spans="1:5" s="64" customFormat="1" ht="47.25">
      <c r="A290" s="100" t="s">
        <v>355</v>
      </c>
      <c r="B290" s="107" t="s">
        <v>226</v>
      </c>
      <c r="C290" s="70"/>
      <c r="D290" s="72">
        <f>D291</f>
        <v>297.1</v>
      </c>
      <c r="E290" s="72">
        <f>E291</f>
        <v>178.7</v>
      </c>
    </row>
    <row r="291" spans="1:5" ht="47.25">
      <c r="A291" s="100" t="s">
        <v>367</v>
      </c>
      <c r="B291" s="107" t="s">
        <v>227</v>
      </c>
      <c r="C291" s="70"/>
      <c r="D291" s="72">
        <f>D292</f>
        <v>297.1</v>
      </c>
      <c r="E291" s="72">
        <f>E292</f>
        <v>178.7</v>
      </c>
    </row>
    <row r="292" spans="1:5" s="64" customFormat="1" ht="15.75">
      <c r="A292" s="153" t="s">
        <v>57</v>
      </c>
      <c r="B292" s="108" t="s">
        <v>227</v>
      </c>
      <c r="C292" s="16" t="s">
        <v>58</v>
      </c>
      <c r="D292" s="69">
        <f>'Прил 12'!G341</f>
        <v>297.1</v>
      </c>
      <c r="E292" s="69">
        <f>'Прил 12'!H341</f>
        <v>178.7</v>
      </c>
    </row>
    <row r="293" spans="1:5" ht="47.25">
      <c r="A293" s="100" t="s">
        <v>382</v>
      </c>
      <c r="B293" s="58" t="s">
        <v>266</v>
      </c>
      <c r="C293" s="17"/>
      <c r="D293" s="72">
        <f>D294</f>
        <v>531.5</v>
      </c>
      <c r="E293" s="72">
        <f>E294</f>
        <v>456</v>
      </c>
    </row>
    <row r="294" spans="1:5" s="64" customFormat="1" ht="47.25">
      <c r="A294" s="100" t="s">
        <v>265</v>
      </c>
      <c r="B294" s="58" t="s">
        <v>267</v>
      </c>
      <c r="C294" s="17"/>
      <c r="D294" s="72">
        <f>D295</f>
        <v>531.5</v>
      </c>
      <c r="E294" s="72">
        <f>E295</f>
        <v>456</v>
      </c>
    </row>
    <row r="295" spans="1:5" s="64" customFormat="1" ht="15.75">
      <c r="A295" s="153" t="s">
        <v>57</v>
      </c>
      <c r="B295" s="108" t="s">
        <v>267</v>
      </c>
      <c r="C295" s="16" t="s">
        <v>58</v>
      </c>
      <c r="D295" s="69">
        <f>'Прил 12'!G413</f>
        <v>531.5</v>
      </c>
      <c r="E295" s="69">
        <f>'Прил 12'!H413</f>
        <v>456</v>
      </c>
    </row>
    <row r="296" spans="1:5" s="64" customFormat="1" ht="31.5">
      <c r="A296" s="103" t="s">
        <v>414</v>
      </c>
      <c r="B296" s="107" t="s">
        <v>263</v>
      </c>
      <c r="C296" s="70"/>
      <c r="D296" s="72">
        <f>D297</f>
        <v>226.6</v>
      </c>
      <c r="E296" s="72">
        <f>E297</f>
        <v>142</v>
      </c>
    </row>
    <row r="297" spans="1:5" ht="47.25">
      <c r="A297" s="100" t="s">
        <v>262</v>
      </c>
      <c r="B297" s="107" t="s">
        <v>264</v>
      </c>
      <c r="C297" s="70"/>
      <c r="D297" s="72">
        <f>D298+D299</f>
        <v>226.6</v>
      </c>
      <c r="E297" s="72">
        <f>E298+E299</f>
        <v>142</v>
      </c>
    </row>
    <row r="298" spans="1:5" s="64" customFormat="1" ht="15.75">
      <c r="A298" s="153" t="s">
        <v>57</v>
      </c>
      <c r="B298" s="108" t="s">
        <v>264</v>
      </c>
      <c r="C298" s="16" t="s">
        <v>58</v>
      </c>
      <c r="D298" s="69">
        <f>'Прил 12'!G344</f>
        <v>131.6</v>
      </c>
      <c r="E298" s="69">
        <f>'Прил 12'!H344</f>
        <v>62</v>
      </c>
    </row>
    <row r="299" spans="1:5" ht="15.75">
      <c r="A299" s="101" t="s">
        <v>59</v>
      </c>
      <c r="B299" s="108" t="s">
        <v>264</v>
      </c>
      <c r="C299" s="16" t="s">
        <v>60</v>
      </c>
      <c r="D299" s="12">
        <f>'Прил 12'!G345</f>
        <v>95</v>
      </c>
      <c r="E299" s="12">
        <f>'Прил 12'!H345</f>
        <v>80</v>
      </c>
    </row>
    <row r="300" spans="1:5" ht="37.5">
      <c r="A300" s="166" t="s">
        <v>304</v>
      </c>
      <c r="B300" s="110" t="s">
        <v>306</v>
      </c>
      <c r="C300" s="110"/>
      <c r="D300" s="13">
        <f>D301</f>
        <v>1419.5</v>
      </c>
      <c r="E300" s="13">
        <f>E301</f>
        <v>1983.6</v>
      </c>
    </row>
    <row r="301" spans="1:5" ht="31.5">
      <c r="A301" s="102" t="s">
        <v>305</v>
      </c>
      <c r="B301" s="70" t="s">
        <v>307</v>
      </c>
      <c r="C301" s="70"/>
      <c r="D301" s="8">
        <f>D302</f>
        <v>1419.5</v>
      </c>
      <c r="E301" s="8">
        <f>E302</f>
        <v>1983.6</v>
      </c>
    </row>
    <row r="302" spans="1:5" s="64" customFormat="1" ht="15.75">
      <c r="A302" s="15" t="s">
        <v>63</v>
      </c>
      <c r="B302" s="16" t="s">
        <v>307</v>
      </c>
      <c r="C302" s="16" t="s">
        <v>62</v>
      </c>
      <c r="D302" s="12">
        <f>'Прил 12'!G502</f>
        <v>1419.5</v>
      </c>
      <c r="E302" s="12">
        <f>'Прил 12'!H502</f>
        <v>1983.6</v>
      </c>
    </row>
    <row r="303" spans="1:5" s="64" customFormat="1" ht="56.25">
      <c r="A303" s="161" t="s">
        <v>384</v>
      </c>
      <c r="B303" s="25" t="s">
        <v>383</v>
      </c>
      <c r="C303" s="25"/>
      <c r="D303" s="13">
        <f>D304</f>
        <v>1352.9</v>
      </c>
      <c r="E303" s="13">
        <f>E304</f>
        <v>1352.9</v>
      </c>
    </row>
    <row r="304" spans="1:5" s="64" customFormat="1" ht="33.75" customHeight="1">
      <c r="A304" s="100" t="s">
        <v>385</v>
      </c>
      <c r="B304" s="17" t="s">
        <v>386</v>
      </c>
      <c r="C304" s="17"/>
      <c r="D304" s="8">
        <f>D305</f>
        <v>1352.9</v>
      </c>
      <c r="E304" s="8">
        <f>E305</f>
        <v>1352.9</v>
      </c>
    </row>
    <row r="305" spans="1:5" ht="30" customHeight="1">
      <c r="A305" s="15" t="s">
        <v>389</v>
      </c>
      <c r="B305" s="16" t="s">
        <v>386</v>
      </c>
      <c r="C305" s="16" t="s">
        <v>61</v>
      </c>
      <c r="D305" s="12">
        <f>'Прил 12'!G443</f>
        <v>1352.9</v>
      </c>
      <c r="E305" s="12">
        <f>'Прил 12'!H443</f>
        <v>1352.9</v>
      </c>
    </row>
    <row r="306" spans="1:5" ht="18.75">
      <c r="A306" s="166" t="s">
        <v>71</v>
      </c>
      <c r="B306" s="25" t="s">
        <v>199</v>
      </c>
      <c r="C306" s="25"/>
      <c r="D306" s="13">
        <f>D307+D315+D323+D332</f>
        <v>41139.8</v>
      </c>
      <c r="E306" s="13">
        <f>E307+E315+E323+E332</f>
        <v>41031.3</v>
      </c>
    </row>
    <row r="307" spans="1:5" s="64" customFormat="1" ht="32.25" customHeight="1">
      <c r="A307" s="102" t="s">
        <v>406</v>
      </c>
      <c r="B307" s="17" t="s">
        <v>338</v>
      </c>
      <c r="C307" s="17"/>
      <c r="D307" s="8">
        <f>D308+D310+D313</f>
        <v>3858.3</v>
      </c>
      <c r="E307" s="8">
        <f>E308+E310+E313</f>
        <v>3606.7</v>
      </c>
    </row>
    <row r="308" spans="1:5" s="64" customFormat="1" ht="15.75">
      <c r="A308" s="100" t="s">
        <v>412</v>
      </c>
      <c r="B308" s="17" t="s">
        <v>339</v>
      </c>
      <c r="C308" s="17"/>
      <c r="D308" s="8">
        <f>D309</f>
        <v>1620.2</v>
      </c>
      <c r="E308" s="8">
        <f>E309</f>
        <v>1685.2</v>
      </c>
    </row>
    <row r="309" spans="1:5" s="64" customFormat="1" ht="47.25">
      <c r="A309" s="34" t="s">
        <v>93</v>
      </c>
      <c r="B309" s="16" t="s">
        <v>339</v>
      </c>
      <c r="C309" s="16" t="s">
        <v>56</v>
      </c>
      <c r="D309" s="12">
        <f>'Прил 12'!G583</f>
        <v>1620.2</v>
      </c>
      <c r="E309" s="12">
        <f>'Прил 12'!H583</f>
        <v>1685.2</v>
      </c>
    </row>
    <row r="310" spans="1:5" ht="15.75">
      <c r="A310" s="154" t="s">
        <v>362</v>
      </c>
      <c r="B310" s="17" t="s">
        <v>340</v>
      </c>
      <c r="C310" s="17"/>
      <c r="D310" s="8">
        <f>D311+D312</f>
        <v>2232.1</v>
      </c>
      <c r="E310" s="8">
        <f>E311+E312</f>
        <v>1906.5</v>
      </c>
    </row>
    <row r="311" spans="1:5" ht="47.25">
      <c r="A311" s="34" t="s">
        <v>93</v>
      </c>
      <c r="B311" s="16" t="s">
        <v>340</v>
      </c>
      <c r="C311" s="16" t="s">
        <v>56</v>
      </c>
      <c r="D311" s="69">
        <f>'Прил 12'!G585</f>
        <v>2088</v>
      </c>
      <c r="E311" s="69">
        <f>'Прил 12'!H585</f>
        <v>1788</v>
      </c>
    </row>
    <row r="312" spans="1:5" ht="15.75">
      <c r="A312" s="153" t="s">
        <v>57</v>
      </c>
      <c r="B312" s="16" t="s">
        <v>340</v>
      </c>
      <c r="C312" s="16" t="s">
        <v>58</v>
      </c>
      <c r="D312" s="69">
        <f>'Прил 12'!G586+'Прил 12'!G597</f>
        <v>144.1</v>
      </c>
      <c r="E312" s="69">
        <f>'Прил 12'!H586+'Прил 12'!H597</f>
        <v>118.5</v>
      </c>
    </row>
    <row r="313" spans="1:5" ht="31.5">
      <c r="A313" s="154" t="s">
        <v>363</v>
      </c>
      <c r="B313" s="2" t="s">
        <v>341</v>
      </c>
      <c r="C313" s="39"/>
      <c r="D313" s="8">
        <f>D314</f>
        <v>6</v>
      </c>
      <c r="E313" s="8">
        <f>E314</f>
        <v>15</v>
      </c>
    </row>
    <row r="314" spans="1:5" s="64" customFormat="1" ht="15.75">
      <c r="A314" s="15" t="s">
        <v>63</v>
      </c>
      <c r="B314" s="39" t="s">
        <v>341</v>
      </c>
      <c r="C314" s="39" t="s">
        <v>62</v>
      </c>
      <c r="D314" s="12">
        <f>'Прил 12'!G591</f>
        <v>6</v>
      </c>
      <c r="E314" s="12">
        <f>'Прил 12'!H591</f>
        <v>15</v>
      </c>
    </row>
    <row r="315" spans="1:5" ht="31.5">
      <c r="A315" s="100" t="s">
        <v>364</v>
      </c>
      <c r="B315" s="17" t="s">
        <v>342</v>
      </c>
      <c r="C315" s="17"/>
      <c r="D315" s="8">
        <f>D316+D318+D320</f>
        <v>3467</v>
      </c>
      <c r="E315" s="8">
        <f>E316+E318+E320</f>
        <v>3363.9</v>
      </c>
    </row>
    <row r="316" spans="1:5" ht="31.5">
      <c r="A316" s="100" t="s">
        <v>387</v>
      </c>
      <c r="B316" s="17" t="s">
        <v>343</v>
      </c>
      <c r="C316" s="17"/>
      <c r="D316" s="8">
        <f>D317</f>
        <v>1865</v>
      </c>
      <c r="E316" s="8">
        <f>E317</f>
        <v>1735</v>
      </c>
    </row>
    <row r="317" spans="1:5" ht="47.25">
      <c r="A317" s="34" t="s">
        <v>93</v>
      </c>
      <c r="B317" s="16" t="s">
        <v>343</v>
      </c>
      <c r="C317" s="16" t="s">
        <v>56</v>
      </c>
      <c r="D317" s="69">
        <f>'Прил 12'!G604</f>
        <v>1865</v>
      </c>
      <c r="E317" s="69">
        <f>'Прил 12'!H604</f>
        <v>1735</v>
      </c>
    </row>
    <row r="318" spans="1:5" s="64" customFormat="1" ht="15.75">
      <c r="A318" s="100" t="s">
        <v>388</v>
      </c>
      <c r="B318" s="17" t="s">
        <v>344</v>
      </c>
      <c r="C318" s="17"/>
      <c r="D318" s="72">
        <f>D319</f>
        <v>1300.8</v>
      </c>
      <c r="E318" s="72">
        <f>E319</f>
        <v>1410.8</v>
      </c>
    </row>
    <row r="319" spans="1:5" ht="47.25">
      <c r="A319" s="34" t="s">
        <v>93</v>
      </c>
      <c r="B319" s="16" t="s">
        <v>344</v>
      </c>
      <c r="C319" s="16" t="s">
        <v>56</v>
      </c>
      <c r="D319" s="69">
        <f>'Прил 12'!G606</f>
        <v>1300.8</v>
      </c>
      <c r="E319" s="69">
        <f>'Прил 12'!H606</f>
        <v>1410.8</v>
      </c>
    </row>
    <row r="320" spans="1:5" s="64" customFormat="1" ht="15.75" customHeight="1">
      <c r="A320" s="100" t="s">
        <v>365</v>
      </c>
      <c r="B320" s="17" t="s">
        <v>345</v>
      </c>
      <c r="C320" s="17"/>
      <c r="D320" s="72">
        <f>D321+D322</f>
        <v>301.2</v>
      </c>
      <c r="E320" s="72">
        <f>E321+E322</f>
        <v>218.1</v>
      </c>
    </row>
    <row r="321" spans="1:5" ht="47.25">
      <c r="A321" s="34" t="s">
        <v>93</v>
      </c>
      <c r="B321" s="16" t="s">
        <v>345</v>
      </c>
      <c r="C321" s="16" t="s">
        <v>56</v>
      </c>
      <c r="D321" s="69">
        <f>'Прил 12'!G608</f>
        <v>101</v>
      </c>
      <c r="E321" s="69">
        <f>'Прил 12'!H608</f>
        <v>61</v>
      </c>
    </row>
    <row r="322" spans="1:5" s="64" customFormat="1" ht="15.75">
      <c r="A322" s="153" t="s">
        <v>57</v>
      </c>
      <c r="B322" s="16" t="s">
        <v>345</v>
      </c>
      <c r="C322" s="16" t="s">
        <v>58</v>
      </c>
      <c r="D322" s="69">
        <f>'Прил 12'!G609+'Прил 12'!G614</f>
        <v>200.2</v>
      </c>
      <c r="E322" s="69">
        <f>'Прил 12'!H609+'Прил 12'!H614</f>
        <v>157.1</v>
      </c>
    </row>
    <row r="323" spans="1:5" ht="15.75">
      <c r="A323" s="100" t="s">
        <v>201</v>
      </c>
      <c r="B323" s="17" t="s">
        <v>200</v>
      </c>
      <c r="C323" s="17"/>
      <c r="D323" s="72">
        <f>D324+D326+D328+D330</f>
        <v>3734.8</v>
      </c>
      <c r="E323" s="72">
        <f>E324+E326+E328+E330</f>
        <v>3992</v>
      </c>
    </row>
    <row r="324" spans="1:5" ht="47.25">
      <c r="A324" s="100" t="s">
        <v>417</v>
      </c>
      <c r="B324" s="17" t="s">
        <v>303</v>
      </c>
      <c r="C324" s="17"/>
      <c r="D324" s="72">
        <f>D325</f>
        <v>2297.4</v>
      </c>
      <c r="E324" s="72">
        <f>E325</f>
        <v>2396.2</v>
      </c>
    </row>
    <row r="325" spans="1:5" ht="15.75">
      <c r="A325" s="15" t="s">
        <v>63</v>
      </c>
      <c r="B325" s="16" t="s">
        <v>303</v>
      </c>
      <c r="C325" s="16" t="s">
        <v>62</v>
      </c>
      <c r="D325" s="69">
        <f>'Прил 12'!G498</f>
        <v>2297.4</v>
      </c>
      <c r="E325" s="69">
        <f>'Прил 12'!H498</f>
        <v>2396.2</v>
      </c>
    </row>
    <row r="326" spans="1:5" ht="15.75">
      <c r="A326" s="100" t="s">
        <v>229</v>
      </c>
      <c r="B326" s="58" t="s">
        <v>230</v>
      </c>
      <c r="C326" s="17"/>
      <c r="D326" s="72">
        <f>D327</f>
        <v>829.9</v>
      </c>
      <c r="E326" s="72">
        <f>E327</f>
        <v>988.3</v>
      </c>
    </row>
    <row r="327" spans="1:5" ht="15.75">
      <c r="A327" s="15" t="s">
        <v>63</v>
      </c>
      <c r="B327" s="108" t="s">
        <v>230</v>
      </c>
      <c r="C327" s="16" t="s">
        <v>62</v>
      </c>
      <c r="D327" s="69">
        <f>'Прил 12'!G349</f>
        <v>829.9</v>
      </c>
      <c r="E327" s="69">
        <f>'Прил 12'!H349</f>
        <v>988.3</v>
      </c>
    </row>
    <row r="328" spans="1:5" ht="31.5">
      <c r="A328" s="100" t="s">
        <v>232</v>
      </c>
      <c r="B328" s="58" t="s">
        <v>231</v>
      </c>
      <c r="C328" s="17"/>
      <c r="D328" s="72">
        <f>D329</f>
        <v>57.5</v>
      </c>
      <c r="E328" s="72">
        <f>E329</f>
        <v>57.5</v>
      </c>
    </row>
    <row r="329" spans="1:5" ht="15.75">
      <c r="A329" s="15" t="s">
        <v>63</v>
      </c>
      <c r="B329" s="108" t="s">
        <v>231</v>
      </c>
      <c r="C329" s="16" t="s">
        <v>62</v>
      </c>
      <c r="D329" s="69">
        <f>'Прил 12'!G351</f>
        <v>57.5</v>
      </c>
      <c r="E329" s="69">
        <f>'Прил 12'!H351</f>
        <v>57.5</v>
      </c>
    </row>
    <row r="330" spans="1:5" s="64" customFormat="1" ht="47.25">
      <c r="A330" s="100" t="s">
        <v>202</v>
      </c>
      <c r="B330" s="17" t="s">
        <v>203</v>
      </c>
      <c r="C330" s="2"/>
      <c r="D330" s="72">
        <f>D331</f>
        <v>550</v>
      </c>
      <c r="E330" s="72">
        <f>E331</f>
        <v>550</v>
      </c>
    </row>
    <row r="331" spans="1:5" s="64" customFormat="1" ht="47.25">
      <c r="A331" s="34" t="s">
        <v>93</v>
      </c>
      <c r="B331" s="108" t="s">
        <v>203</v>
      </c>
      <c r="C331" s="16" t="s">
        <v>56</v>
      </c>
      <c r="D331" s="69">
        <f>'Прил 12'!G280+'Прил 12'!G506</f>
        <v>550</v>
      </c>
      <c r="E331" s="69">
        <f>'Прил 12'!H280+'Прил 12'!H506</f>
        <v>550</v>
      </c>
    </row>
    <row r="332" spans="1:5" s="64" customFormat="1" ht="15.75">
      <c r="A332" s="103" t="s">
        <v>390</v>
      </c>
      <c r="B332" s="58" t="s">
        <v>204</v>
      </c>
      <c r="C332" s="17"/>
      <c r="D332" s="72">
        <f>D333+D336+D339+D342+D345+D348+D351+D354+D356+D359+D361</f>
        <v>30079.7</v>
      </c>
      <c r="E332" s="72">
        <f>E333+E336+E339+E342+E345+E348+E351+E354+E356+E359+E361</f>
        <v>30068.7</v>
      </c>
    </row>
    <row r="333" spans="1:5" s="64" customFormat="1" ht="47.25">
      <c r="A333" s="103" t="s">
        <v>88</v>
      </c>
      <c r="B333" s="58" t="s">
        <v>233</v>
      </c>
      <c r="C333" s="17"/>
      <c r="D333" s="72">
        <f>D334+D335</f>
        <v>2669</v>
      </c>
      <c r="E333" s="72">
        <f>E334+E335</f>
        <v>2669</v>
      </c>
    </row>
    <row r="334" spans="1:5" s="64" customFormat="1" ht="47.25">
      <c r="A334" s="34" t="s">
        <v>93</v>
      </c>
      <c r="B334" s="108" t="s">
        <v>233</v>
      </c>
      <c r="C334" s="16" t="s">
        <v>56</v>
      </c>
      <c r="D334" s="69">
        <f>'Прил 12'!G354</f>
        <v>2161.5</v>
      </c>
      <c r="E334" s="69">
        <f>'Прил 12'!H354</f>
        <v>2161.5</v>
      </c>
    </row>
    <row r="335" spans="1:5" ht="15.75">
      <c r="A335" s="153" t="s">
        <v>57</v>
      </c>
      <c r="B335" s="108" t="s">
        <v>233</v>
      </c>
      <c r="C335" s="16" t="s">
        <v>58</v>
      </c>
      <c r="D335" s="69">
        <f>'Прил 12'!G355</f>
        <v>507.5</v>
      </c>
      <c r="E335" s="69">
        <f>'Прил 12'!H355</f>
        <v>507.5</v>
      </c>
    </row>
    <row r="336" spans="1:5" ht="31.5">
      <c r="A336" s="102" t="s">
        <v>89</v>
      </c>
      <c r="B336" s="58" t="s">
        <v>424</v>
      </c>
      <c r="C336" s="17"/>
      <c r="D336" s="8">
        <f>D337+D338</f>
        <v>832.1</v>
      </c>
      <c r="E336" s="8">
        <f>E337+E338</f>
        <v>832.1</v>
      </c>
    </row>
    <row r="337" spans="1:5" ht="47.25">
      <c r="A337" s="34" t="s">
        <v>93</v>
      </c>
      <c r="B337" s="108" t="s">
        <v>424</v>
      </c>
      <c r="C337" s="16" t="s">
        <v>56</v>
      </c>
      <c r="D337" s="5">
        <f>'Прил 12'!G357</f>
        <v>762</v>
      </c>
      <c r="E337" s="5">
        <f>'Прил 12'!H357</f>
        <v>762</v>
      </c>
    </row>
    <row r="338" spans="1:5" ht="15.75">
      <c r="A338" s="153" t="s">
        <v>57</v>
      </c>
      <c r="B338" s="108" t="s">
        <v>424</v>
      </c>
      <c r="C338" s="16" t="s">
        <v>58</v>
      </c>
      <c r="D338" s="5">
        <f>'Прил 12'!G358</f>
        <v>70.1</v>
      </c>
      <c r="E338" s="5">
        <f>'Прил 12'!H358</f>
        <v>70.1</v>
      </c>
    </row>
    <row r="339" spans="1:5" s="64" customFormat="1" ht="63">
      <c r="A339" s="102" t="s">
        <v>87</v>
      </c>
      <c r="B339" s="2" t="s">
        <v>310</v>
      </c>
      <c r="C339" s="2"/>
      <c r="D339" s="8">
        <f>D340+D341</f>
        <v>1676.5</v>
      </c>
      <c r="E339" s="8">
        <f>E340+E341</f>
        <v>1676.5</v>
      </c>
    </row>
    <row r="340" spans="1:5" s="64" customFormat="1" ht="47.25">
      <c r="A340" s="34" t="s">
        <v>93</v>
      </c>
      <c r="B340" s="39" t="s">
        <v>310</v>
      </c>
      <c r="C340" s="16" t="s">
        <v>56</v>
      </c>
      <c r="D340" s="12">
        <f>'Прил 12'!G518</f>
        <v>1584.1</v>
      </c>
      <c r="E340" s="12">
        <f>'Прил 12'!H518</f>
        <v>1584.1</v>
      </c>
    </row>
    <row r="341" spans="1:5" s="64" customFormat="1" ht="15.75">
      <c r="A341" s="153" t="s">
        <v>57</v>
      </c>
      <c r="B341" s="39" t="s">
        <v>310</v>
      </c>
      <c r="C341" s="16" t="s">
        <v>58</v>
      </c>
      <c r="D341" s="12">
        <f>'Прил 12'!G519</f>
        <v>92.4</v>
      </c>
      <c r="E341" s="12">
        <f>'Прил 12'!H519</f>
        <v>92.4</v>
      </c>
    </row>
    <row r="342" spans="1:5" ht="47.25">
      <c r="A342" s="100" t="s">
        <v>90</v>
      </c>
      <c r="B342" s="58" t="s">
        <v>234</v>
      </c>
      <c r="C342" s="17"/>
      <c r="D342" s="8">
        <f>D343+D344</f>
        <v>482</v>
      </c>
      <c r="E342" s="8">
        <f>E343+E344</f>
        <v>482</v>
      </c>
    </row>
    <row r="343" spans="1:5" ht="47.25">
      <c r="A343" s="34" t="s">
        <v>93</v>
      </c>
      <c r="B343" s="108" t="s">
        <v>234</v>
      </c>
      <c r="C343" s="16" t="s">
        <v>56</v>
      </c>
      <c r="D343" s="12">
        <f>'Прил 12'!G360</f>
        <v>419.1</v>
      </c>
      <c r="E343" s="12">
        <f>'Прил 12'!H360</f>
        <v>419.1</v>
      </c>
    </row>
    <row r="344" spans="1:5" s="64" customFormat="1" ht="15.75">
      <c r="A344" s="153" t="s">
        <v>57</v>
      </c>
      <c r="B344" s="108" t="s">
        <v>234</v>
      </c>
      <c r="C344" s="16" t="s">
        <v>58</v>
      </c>
      <c r="D344" s="12">
        <f>'Прил 12'!G361</f>
        <v>62.9</v>
      </c>
      <c r="E344" s="12">
        <f>'Прил 12'!H361</f>
        <v>62.9</v>
      </c>
    </row>
    <row r="345" spans="1:5" s="64" customFormat="1" ht="47.25">
      <c r="A345" s="100" t="s">
        <v>86</v>
      </c>
      <c r="B345" s="92" t="s">
        <v>205</v>
      </c>
      <c r="C345" s="17"/>
      <c r="D345" s="8">
        <f>D346+D347</f>
        <v>1217.9</v>
      </c>
      <c r="E345" s="8">
        <f>E346+E347</f>
        <v>1217.9</v>
      </c>
    </row>
    <row r="346" spans="1:5" s="64" customFormat="1" ht="15.75">
      <c r="A346" s="153" t="s">
        <v>57</v>
      </c>
      <c r="B346" s="91" t="s">
        <v>205</v>
      </c>
      <c r="C346" s="16" t="s">
        <v>58</v>
      </c>
      <c r="D346" s="12">
        <f>'Прил 12'!G285</f>
        <v>587.9</v>
      </c>
      <c r="E346" s="12">
        <f>'Прил 12'!H285</f>
        <v>587.9</v>
      </c>
    </row>
    <row r="347" spans="1:5" ht="31.5">
      <c r="A347" s="15" t="s">
        <v>75</v>
      </c>
      <c r="B347" s="91" t="s">
        <v>205</v>
      </c>
      <c r="C347" s="16" t="s">
        <v>53</v>
      </c>
      <c r="D347" s="12">
        <f>'Прил 12'!G286</f>
        <v>630</v>
      </c>
      <c r="E347" s="12">
        <f>'Прил 12'!H286</f>
        <v>630</v>
      </c>
    </row>
    <row r="348" spans="1:5" ht="63">
      <c r="A348" s="100" t="s">
        <v>84</v>
      </c>
      <c r="B348" s="58" t="s">
        <v>308</v>
      </c>
      <c r="C348" s="17"/>
      <c r="D348" s="8">
        <f>D349+D350</f>
        <v>1600.3</v>
      </c>
      <c r="E348" s="8">
        <f>E349+E350</f>
        <v>1600.3</v>
      </c>
    </row>
    <row r="349" spans="1:5" s="64" customFormat="1" ht="47.25">
      <c r="A349" s="34" t="s">
        <v>93</v>
      </c>
      <c r="B349" s="108" t="s">
        <v>308</v>
      </c>
      <c r="C349" s="16" t="s">
        <v>56</v>
      </c>
      <c r="D349" s="12">
        <f>'Прил 12'!G509</f>
        <v>1524.1</v>
      </c>
      <c r="E349" s="12">
        <f>'Прил 12'!H509</f>
        <v>1524.1</v>
      </c>
    </row>
    <row r="350" spans="1:5" s="64" customFormat="1" ht="15.75">
      <c r="A350" s="153" t="s">
        <v>57</v>
      </c>
      <c r="B350" s="108" t="s">
        <v>308</v>
      </c>
      <c r="C350" s="16" t="s">
        <v>58</v>
      </c>
      <c r="D350" s="12">
        <f>'Прил 12'!G510</f>
        <v>76.2</v>
      </c>
      <c r="E350" s="12">
        <f>'Прил 12'!H510</f>
        <v>76.2</v>
      </c>
    </row>
    <row r="351" spans="1:5" s="64" customFormat="1" ht="31.5">
      <c r="A351" s="100" t="s">
        <v>85</v>
      </c>
      <c r="B351" s="58" t="s">
        <v>309</v>
      </c>
      <c r="C351" s="17"/>
      <c r="D351" s="8">
        <f>D352+D353</f>
        <v>20472.2</v>
      </c>
      <c r="E351" s="8">
        <f>E352+E353</f>
        <v>20472.2</v>
      </c>
    </row>
    <row r="352" spans="1:5" ht="15.75">
      <c r="A352" s="153" t="s">
        <v>57</v>
      </c>
      <c r="B352" s="108" t="s">
        <v>309</v>
      </c>
      <c r="C352" s="16" t="s">
        <v>58</v>
      </c>
      <c r="D352" s="12">
        <f>'Прил 12'!G512</f>
        <v>300</v>
      </c>
      <c r="E352" s="12">
        <f>'Прил 12'!H512</f>
        <v>300</v>
      </c>
    </row>
    <row r="353" spans="1:5" ht="15.75">
      <c r="A353" s="15" t="s">
        <v>63</v>
      </c>
      <c r="B353" s="108" t="s">
        <v>309</v>
      </c>
      <c r="C353" s="16" t="s">
        <v>62</v>
      </c>
      <c r="D353" s="12">
        <f>'Прил 12'!G513</f>
        <v>20172.2</v>
      </c>
      <c r="E353" s="12">
        <f>'Прил 12'!H513</f>
        <v>20172.2</v>
      </c>
    </row>
    <row r="354" spans="1:5" ht="31.5" customHeight="1">
      <c r="A354" s="103" t="s">
        <v>83</v>
      </c>
      <c r="B354" s="17" t="s">
        <v>249</v>
      </c>
      <c r="C354" s="17"/>
      <c r="D354" s="40">
        <f>D355</f>
        <v>285.8</v>
      </c>
      <c r="E354" s="40">
        <f>E355</f>
        <v>285.8</v>
      </c>
    </row>
    <row r="355" spans="1:5" s="64" customFormat="1" ht="15.75">
      <c r="A355" s="153" t="s">
        <v>57</v>
      </c>
      <c r="B355" s="16" t="s">
        <v>249</v>
      </c>
      <c r="C355" s="16" t="s">
        <v>58</v>
      </c>
      <c r="D355" s="5">
        <f>'Прил 12'!G393</f>
        <v>285.8</v>
      </c>
      <c r="E355" s="5">
        <f>'Прил 12'!H393</f>
        <v>285.8</v>
      </c>
    </row>
    <row r="356" spans="1:5" ht="47.25">
      <c r="A356" s="103" t="s">
        <v>91</v>
      </c>
      <c r="B356" s="58" t="s">
        <v>235</v>
      </c>
      <c r="C356" s="17"/>
      <c r="D356" s="40">
        <f>D357+D358</f>
        <v>832.2</v>
      </c>
      <c r="E356" s="40">
        <f>E357+E358</f>
        <v>832.2</v>
      </c>
    </row>
    <row r="357" spans="1:5" s="64" customFormat="1" ht="47.25">
      <c r="A357" s="34" t="s">
        <v>93</v>
      </c>
      <c r="B357" s="108" t="s">
        <v>235</v>
      </c>
      <c r="C357" s="16" t="s">
        <v>56</v>
      </c>
      <c r="D357" s="5">
        <f>'Прил 12'!G363</f>
        <v>762.1</v>
      </c>
      <c r="E357" s="5">
        <f>'Прил 12'!H363</f>
        <v>762.1</v>
      </c>
    </row>
    <row r="358" spans="1:5" ht="15.75">
      <c r="A358" s="153" t="s">
        <v>57</v>
      </c>
      <c r="B358" s="108" t="s">
        <v>235</v>
      </c>
      <c r="C358" s="16" t="s">
        <v>58</v>
      </c>
      <c r="D358" s="5">
        <f>'Прил 12'!G364</f>
        <v>70.1</v>
      </c>
      <c r="E358" s="5">
        <f>'Прил 12'!H364</f>
        <v>70.1</v>
      </c>
    </row>
    <row r="359" spans="1:5" ht="78.75">
      <c r="A359" s="154" t="s">
        <v>236</v>
      </c>
      <c r="B359" s="58" t="s">
        <v>237</v>
      </c>
      <c r="C359" s="17"/>
      <c r="D359" s="8">
        <f>D360</f>
        <v>0.7</v>
      </c>
      <c r="E359" s="8">
        <f>E360</f>
        <v>0.7</v>
      </c>
    </row>
    <row r="360" spans="1:5" ht="15.75">
      <c r="A360" s="153" t="s">
        <v>57</v>
      </c>
      <c r="B360" s="108" t="s">
        <v>238</v>
      </c>
      <c r="C360" s="16" t="s">
        <v>58</v>
      </c>
      <c r="D360" s="12">
        <f>'Прил 12'!G366</f>
        <v>0.7</v>
      </c>
      <c r="E360" s="12">
        <f>'Прил 12'!H366</f>
        <v>0.7</v>
      </c>
    </row>
    <row r="361" spans="1:5" s="64" customFormat="1" ht="47.25">
      <c r="A361" s="138" t="s">
        <v>397</v>
      </c>
      <c r="B361" s="58" t="s">
        <v>396</v>
      </c>
      <c r="C361" s="105"/>
      <c r="D361" s="40">
        <f>D362</f>
        <v>11</v>
      </c>
      <c r="E361" s="40">
        <f>E362</f>
        <v>0</v>
      </c>
    </row>
    <row r="362" spans="1:5" s="64" customFormat="1" ht="15.75">
      <c r="A362" s="153" t="s">
        <v>57</v>
      </c>
      <c r="B362" s="108" t="s">
        <v>396</v>
      </c>
      <c r="C362" s="105" t="s">
        <v>58</v>
      </c>
      <c r="D362" s="5">
        <f>'Прил 12'!G319</f>
        <v>11</v>
      </c>
      <c r="E362" s="5">
        <f>'Прил 12'!H319</f>
        <v>0</v>
      </c>
    </row>
    <row r="363" spans="1:3" s="64" customFormat="1" ht="15.75">
      <c r="A363" s="116"/>
      <c r="B363" s="117"/>
      <c r="C363" s="115"/>
    </row>
    <row r="364" spans="1:3" ht="15.75">
      <c r="A364" s="118"/>
      <c r="B364" s="119"/>
      <c r="C364" s="120"/>
    </row>
    <row r="365" spans="1:3" ht="15.75">
      <c r="A365" s="118"/>
      <c r="B365" s="121"/>
      <c r="C365" s="121"/>
    </row>
    <row r="366" spans="1:3" s="64" customFormat="1" ht="15.75">
      <c r="A366" s="122"/>
      <c r="B366" s="123"/>
      <c r="C366" s="123"/>
    </row>
    <row r="367" spans="1:3" s="64" customFormat="1" ht="15.75">
      <c r="A367" s="122"/>
      <c r="B367" s="123"/>
      <c r="C367" s="123"/>
    </row>
    <row r="368" spans="1:3" ht="15.75">
      <c r="A368" s="104"/>
      <c r="B368" s="121"/>
      <c r="C368" s="121"/>
    </row>
    <row r="369" spans="1:3" s="64" customFormat="1" ht="15.75">
      <c r="A369" s="122"/>
      <c r="B369" s="123"/>
      <c r="C369" s="123"/>
    </row>
    <row r="370" spans="1:3" ht="15.75">
      <c r="A370" s="118"/>
      <c r="B370" s="121"/>
      <c r="C370" s="121"/>
    </row>
    <row r="371" spans="1:3" s="64" customFormat="1" ht="15.75">
      <c r="A371" s="122"/>
      <c r="B371" s="123"/>
      <c r="C371" s="123"/>
    </row>
    <row r="372" spans="1:3" ht="15.75">
      <c r="A372" s="118"/>
      <c r="B372" s="119"/>
      <c r="C372" s="120"/>
    </row>
    <row r="373" spans="1:3" s="64" customFormat="1" ht="15.75">
      <c r="A373" s="122"/>
      <c r="B373" s="120"/>
      <c r="C373" s="120"/>
    </row>
    <row r="374" spans="1:3" ht="15.75">
      <c r="A374" s="118"/>
      <c r="B374" s="119"/>
      <c r="C374" s="119"/>
    </row>
    <row r="375" spans="1:3" s="64" customFormat="1" ht="15.75">
      <c r="A375" s="122"/>
      <c r="B375" s="120"/>
      <c r="C375" s="120"/>
    </row>
    <row r="376" spans="1:3" ht="15.75">
      <c r="A376" s="118"/>
      <c r="B376" s="119"/>
      <c r="C376" s="119"/>
    </row>
    <row r="377" spans="1:3" s="64" customFormat="1" ht="15.75">
      <c r="A377" s="124"/>
      <c r="B377" s="120"/>
      <c r="C377" s="120"/>
    </row>
    <row r="378" spans="1:3" ht="15.75">
      <c r="A378" s="118"/>
      <c r="B378" s="119"/>
      <c r="C378" s="119"/>
    </row>
    <row r="379" spans="1:3" s="64" customFormat="1" ht="15.75">
      <c r="A379" s="122"/>
      <c r="B379" s="120"/>
      <c r="C379" s="120"/>
    </row>
    <row r="380" spans="1:3" s="64" customFormat="1" ht="15.75">
      <c r="A380" s="104"/>
      <c r="B380" s="125"/>
      <c r="C380" s="115"/>
    </row>
    <row r="381" spans="1:3" s="64" customFormat="1" ht="15.75">
      <c r="A381" s="116"/>
      <c r="B381" s="115"/>
      <c r="C381" s="115"/>
    </row>
    <row r="382" spans="1:3" ht="15.75">
      <c r="A382" s="118"/>
      <c r="B382" s="119"/>
      <c r="C382" s="120"/>
    </row>
    <row r="383" spans="1:3" ht="15.75">
      <c r="A383" s="126"/>
      <c r="B383" s="119"/>
      <c r="C383" s="120"/>
    </row>
    <row r="384" spans="1:3" ht="15.75">
      <c r="A384" s="126"/>
      <c r="B384" s="119"/>
      <c r="C384" s="120"/>
    </row>
    <row r="385" spans="1:3" s="64" customFormat="1" ht="15.75">
      <c r="A385" s="124"/>
      <c r="B385" s="120"/>
      <c r="C385" s="120"/>
    </row>
    <row r="386" spans="1:3" s="64" customFormat="1" ht="15.75">
      <c r="A386" s="122"/>
      <c r="B386" s="120"/>
      <c r="C386" s="120"/>
    </row>
    <row r="387" spans="1:3" s="64" customFormat="1" ht="15.75">
      <c r="A387" s="122"/>
      <c r="B387" s="120"/>
      <c r="C387" s="120"/>
    </row>
    <row r="388" spans="1:3" ht="15.75">
      <c r="A388" s="118"/>
      <c r="B388" s="119"/>
      <c r="C388" s="119"/>
    </row>
    <row r="389" spans="1:3" ht="15.75">
      <c r="A389" s="118"/>
      <c r="B389" s="119"/>
      <c r="C389" s="119"/>
    </row>
    <row r="390" spans="1:3" s="64" customFormat="1" ht="15.75">
      <c r="A390" s="124"/>
      <c r="B390" s="120"/>
      <c r="C390" s="120"/>
    </row>
    <row r="391" spans="1:3" s="64" customFormat="1" ht="15.75">
      <c r="A391" s="122"/>
      <c r="B391" s="120"/>
      <c r="C391" s="120"/>
    </row>
    <row r="392" spans="1:3" s="64" customFormat="1" ht="15.75">
      <c r="A392" s="122"/>
      <c r="B392" s="120"/>
      <c r="C392" s="120"/>
    </row>
    <row r="393" spans="1:3" ht="15.75">
      <c r="A393" s="118"/>
      <c r="B393" s="119"/>
      <c r="C393" s="119"/>
    </row>
    <row r="394" spans="1:3" ht="15.75">
      <c r="A394" s="118"/>
      <c r="B394" s="119"/>
      <c r="C394" s="119"/>
    </row>
    <row r="395" spans="1:3" ht="15.75">
      <c r="A395" s="118"/>
      <c r="B395" s="119"/>
      <c r="C395" s="119"/>
    </row>
    <row r="396" spans="1:3" ht="15.75">
      <c r="A396" s="118"/>
      <c r="B396" s="119"/>
      <c r="C396" s="119"/>
    </row>
    <row r="397" spans="1:3" s="64" customFormat="1" ht="15.75">
      <c r="A397" s="122"/>
      <c r="B397" s="120"/>
      <c r="C397" s="120"/>
    </row>
    <row r="398" spans="1:3" ht="15.75">
      <c r="A398" s="126"/>
      <c r="B398" s="119"/>
      <c r="C398" s="119"/>
    </row>
    <row r="399" spans="1:3" ht="15.75">
      <c r="A399" s="126"/>
      <c r="B399" s="119"/>
      <c r="C399" s="119"/>
    </row>
    <row r="400" spans="1:3" ht="15.75">
      <c r="A400" s="118"/>
      <c r="B400" s="119"/>
      <c r="C400" s="119"/>
    </row>
    <row r="401" spans="1:3" s="64" customFormat="1" ht="15.75">
      <c r="A401" s="124"/>
      <c r="B401" s="120"/>
      <c r="C401" s="115"/>
    </row>
    <row r="402" spans="1:3" ht="15.75">
      <c r="A402" s="127"/>
      <c r="B402" s="128"/>
      <c r="C402" s="119"/>
    </row>
    <row r="403" spans="1:3" ht="15.75">
      <c r="A403" s="127"/>
      <c r="B403" s="128"/>
      <c r="C403" s="119"/>
    </row>
    <row r="404" spans="1:3" ht="15.75">
      <c r="A404" s="127"/>
      <c r="B404" s="128"/>
      <c r="C404" s="119"/>
    </row>
    <row r="405" spans="1:3" ht="15.75">
      <c r="A405" s="127"/>
      <c r="B405" s="128"/>
      <c r="C405" s="119"/>
    </row>
    <row r="406" spans="1:3" s="64" customFormat="1" ht="15.75">
      <c r="A406" s="122"/>
      <c r="B406" s="129"/>
      <c r="C406" s="120"/>
    </row>
    <row r="407" spans="1:3" s="64" customFormat="1" ht="15.75">
      <c r="A407" s="122"/>
      <c r="B407" s="129"/>
      <c r="C407" s="120"/>
    </row>
    <row r="408" spans="1:3" ht="15.75">
      <c r="A408" s="127"/>
      <c r="B408" s="128"/>
      <c r="C408" s="119"/>
    </row>
    <row r="409" spans="1:3" s="64" customFormat="1" ht="15.75">
      <c r="A409" s="122"/>
      <c r="B409" s="129"/>
      <c r="C409" s="120"/>
    </row>
    <row r="410" spans="1:3" s="64" customFormat="1" ht="15.75">
      <c r="A410" s="122"/>
      <c r="B410" s="129"/>
      <c r="C410" s="120"/>
    </row>
    <row r="411" spans="1:3" ht="15.75">
      <c r="A411" s="127"/>
      <c r="B411" s="128"/>
      <c r="C411" s="119"/>
    </row>
    <row r="412" spans="1:3" ht="15.75">
      <c r="A412" s="127"/>
      <c r="B412" s="128"/>
      <c r="C412" s="120"/>
    </row>
    <row r="413" spans="1:3" ht="15.75">
      <c r="A413" s="127"/>
      <c r="B413" s="128"/>
      <c r="C413" s="119"/>
    </row>
    <row r="414" spans="1:3" s="64" customFormat="1" ht="15.75">
      <c r="A414" s="122"/>
      <c r="B414" s="129"/>
      <c r="C414" s="120"/>
    </row>
    <row r="415" spans="1:3" s="64" customFormat="1" ht="15.75">
      <c r="A415" s="122"/>
      <c r="B415" s="129"/>
      <c r="C415" s="120"/>
    </row>
    <row r="416" spans="1:3" ht="15.75">
      <c r="A416" s="104"/>
      <c r="B416" s="128"/>
      <c r="C416" s="119"/>
    </row>
    <row r="417" spans="1:3" ht="15.75">
      <c r="A417" s="130"/>
      <c r="B417" s="114"/>
      <c r="C417" s="115"/>
    </row>
    <row r="418" spans="1:3" ht="15.75">
      <c r="A418" s="104"/>
      <c r="B418" s="114"/>
      <c r="C418" s="115"/>
    </row>
    <row r="419" spans="1:3" ht="15.75">
      <c r="A419" s="104"/>
      <c r="B419" s="114"/>
      <c r="C419" s="115"/>
    </row>
    <row r="420" spans="1:3" s="64" customFormat="1" ht="15.75">
      <c r="A420" s="122"/>
      <c r="B420" s="117"/>
      <c r="C420" s="115"/>
    </row>
    <row r="421" spans="1:3" ht="15.75">
      <c r="A421" s="118"/>
      <c r="B421" s="119"/>
      <c r="C421" s="119"/>
    </row>
    <row r="422" spans="1:3" ht="15.75">
      <c r="A422" s="118"/>
      <c r="B422" s="121"/>
      <c r="C422" s="123"/>
    </row>
    <row r="423" spans="1:3" s="64" customFormat="1" ht="15.75">
      <c r="A423" s="122"/>
      <c r="B423" s="123"/>
      <c r="C423" s="123"/>
    </row>
    <row r="424" spans="1:3" s="64" customFormat="1" ht="15.75">
      <c r="A424" s="104"/>
      <c r="B424" s="114"/>
      <c r="C424" s="115"/>
    </row>
    <row r="425" spans="1:3" s="64" customFormat="1" ht="15.75">
      <c r="A425" s="104"/>
      <c r="B425" s="114"/>
      <c r="C425" s="115"/>
    </row>
    <row r="426" spans="1:3" s="64" customFormat="1" ht="15.75">
      <c r="A426" s="116"/>
      <c r="B426" s="117"/>
      <c r="C426" s="115"/>
    </row>
    <row r="427" spans="1:3" ht="15.75">
      <c r="A427" s="131"/>
      <c r="B427" s="119"/>
      <c r="C427" s="119"/>
    </row>
    <row r="428" spans="1:3" ht="15.75">
      <c r="A428" s="132"/>
      <c r="B428" s="128"/>
      <c r="C428" s="119"/>
    </row>
    <row r="429" spans="1:3" ht="15.75">
      <c r="A429" s="132"/>
      <c r="B429" s="128"/>
      <c r="C429" s="119"/>
    </row>
    <row r="430" spans="1:3" ht="15.75">
      <c r="A430" s="132"/>
      <c r="B430" s="128"/>
      <c r="C430" s="119"/>
    </row>
    <row r="431" spans="1:3" ht="15.75">
      <c r="A431" s="132"/>
      <c r="B431" s="128"/>
      <c r="C431" s="119"/>
    </row>
    <row r="432" spans="1:3" s="64" customFormat="1" ht="15.75">
      <c r="A432" s="122"/>
      <c r="B432" s="129"/>
      <c r="C432" s="115"/>
    </row>
    <row r="433" spans="1:3" ht="15.75">
      <c r="A433" s="118"/>
      <c r="B433" s="119"/>
      <c r="C433" s="119"/>
    </row>
    <row r="434" spans="1:3" ht="15.75">
      <c r="A434" s="104"/>
      <c r="B434" s="125"/>
      <c r="C434" s="125"/>
    </row>
    <row r="435" spans="1:3" ht="15.75">
      <c r="A435" s="104"/>
      <c r="B435" s="125"/>
      <c r="C435" s="125"/>
    </row>
    <row r="436" spans="1:3" ht="15.75">
      <c r="A436" s="133"/>
      <c r="B436" s="115"/>
      <c r="C436" s="115"/>
    </row>
    <row r="437" spans="1:3" ht="15.75">
      <c r="A437" s="127"/>
      <c r="B437" s="128"/>
      <c r="C437" s="119"/>
    </row>
    <row r="438" spans="1:3" ht="15.75">
      <c r="A438" s="127"/>
      <c r="B438" s="128"/>
      <c r="C438" s="119"/>
    </row>
    <row r="439" spans="1:3" ht="15.75">
      <c r="A439" s="127"/>
      <c r="B439" s="128"/>
      <c r="C439" s="119"/>
    </row>
    <row r="440" spans="1:3" ht="15.75">
      <c r="A440" s="127"/>
      <c r="B440" s="128"/>
      <c r="C440" s="119"/>
    </row>
    <row r="441" spans="1:3" s="64" customFormat="1" ht="15.75">
      <c r="A441" s="122"/>
      <c r="B441" s="129"/>
      <c r="C441" s="120"/>
    </row>
    <row r="442" spans="1:3" s="64" customFormat="1" ht="15.75">
      <c r="A442" s="122"/>
      <c r="B442" s="129"/>
      <c r="C442" s="120"/>
    </row>
    <row r="443" spans="1:3" ht="15.75">
      <c r="A443" s="118"/>
      <c r="B443" s="120"/>
      <c r="C443" s="120"/>
    </row>
    <row r="444" spans="1:3" ht="15.75">
      <c r="A444" s="126"/>
      <c r="B444" s="119"/>
      <c r="C444" s="119"/>
    </row>
    <row r="445" spans="1:3" ht="15.75">
      <c r="A445" s="118"/>
      <c r="B445" s="119"/>
      <c r="C445" s="119"/>
    </row>
    <row r="446" spans="1:3" ht="15.75">
      <c r="A446" s="118"/>
      <c r="B446" s="119"/>
      <c r="C446" s="119"/>
    </row>
    <row r="447" spans="1:3" s="64" customFormat="1" ht="15.75">
      <c r="A447" s="122"/>
      <c r="B447" s="120"/>
      <c r="C447" s="120"/>
    </row>
    <row r="448" spans="1:3" ht="15.75">
      <c r="A448" s="126"/>
      <c r="B448" s="119"/>
      <c r="C448" s="120"/>
    </row>
    <row r="449" spans="1:3" ht="15.75">
      <c r="A449" s="134"/>
      <c r="B449" s="119"/>
      <c r="C449" s="120"/>
    </row>
    <row r="450" spans="1:3" ht="15.75">
      <c r="A450" s="134"/>
      <c r="B450" s="119"/>
      <c r="C450" s="119"/>
    </row>
    <row r="451" spans="1:3" ht="15.75">
      <c r="A451" s="134"/>
      <c r="B451" s="119"/>
      <c r="C451" s="119"/>
    </row>
    <row r="452" spans="1:3" s="64" customFormat="1" ht="15.75">
      <c r="A452" s="122"/>
      <c r="B452" s="120"/>
      <c r="C452" s="120"/>
    </row>
    <row r="453" spans="1:3" ht="15.75">
      <c r="A453" s="118"/>
      <c r="B453" s="119"/>
      <c r="C453" s="119"/>
    </row>
    <row r="454" spans="1:3" ht="15.75">
      <c r="A454" s="126"/>
      <c r="B454" s="119"/>
      <c r="C454" s="119"/>
    </row>
    <row r="455" spans="1:3" ht="15.75">
      <c r="A455" s="126"/>
      <c r="B455" s="119"/>
      <c r="C455" s="119"/>
    </row>
    <row r="456" spans="1:3" ht="15.75">
      <c r="A456" s="126"/>
      <c r="B456" s="119"/>
      <c r="C456" s="119"/>
    </row>
    <row r="457" spans="1:3" ht="15.75">
      <c r="A457" s="118"/>
      <c r="B457" s="119"/>
      <c r="C457" s="119"/>
    </row>
    <row r="458" spans="1:3" s="64" customFormat="1" ht="15.75">
      <c r="A458" s="122"/>
      <c r="B458" s="120"/>
      <c r="C458" s="120"/>
    </row>
    <row r="459" spans="1:3" ht="12.75">
      <c r="A459" s="135"/>
      <c r="B459" s="136"/>
      <c r="C459" s="137"/>
    </row>
    <row r="460" spans="1:3" ht="12.75">
      <c r="A460" s="135"/>
      <c r="B460" s="136"/>
      <c r="C460" s="137"/>
    </row>
    <row r="461" spans="1:3" ht="12.75">
      <c r="A461" s="135"/>
      <c r="B461" s="136"/>
      <c r="C461" s="137"/>
    </row>
    <row r="462" spans="1:3" ht="12.75">
      <c r="A462" s="135"/>
      <c r="B462" s="136"/>
      <c r="C462" s="137"/>
    </row>
    <row r="463" spans="1:3" ht="12.75">
      <c r="A463" s="135"/>
      <c r="B463" s="136"/>
      <c r="C463" s="137"/>
    </row>
    <row r="464" spans="1:3" ht="12.75">
      <c r="A464" s="135"/>
      <c r="B464" s="136"/>
      <c r="C464" s="137"/>
    </row>
    <row r="465" spans="1:3" ht="12.75">
      <c r="A465" s="135"/>
      <c r="B465" s="136"/>
      <c r="C465" s="137"/>
    </row>
    <row r="466" spans="1:3" ht="12.75">
      <c r="A466" s="135"/>
      <c r="B466" s="136"/>
      <c r="C466" s="137"/>
    </row>
    <row r="467" spans="1:3" ht="12.75">
      <c r="A467" s="135"/>
      <c r="B467" s="136"/>
      <c r="C467" s="137"/>
    </row>
  </sheetData>
  <sheetProtection/>
  <autoFilter ref="A8:C458"/>
  <mergeCells count="11">
    <mergeCell ref="B9:B10"/>
    <mergeCell ref="C9:C10"/>
    <mergeCell ref="A9:A10"/>
    <mergeCell ref="D9:D10"/>
    <mergeCell ref="E9:E10"/>
    <mergeCell ref="B1:E1"/>
    <mergeCell ref="A2:E2"/>
    <mergeCell ref="A3:E3"/>
    <mergeCell ref="A5:E5"/>
    <mergeCell ref="A6:E6"/>
    <mergeCell ref="A7:E7"/>
  </mergeCells>
  <printOptions/>
  <pageMargins left="0.7874015748031497" right="0.3937007874015748" top="0.6692913385826772" bottom="0.6299212598425197" header="0.2362204724409449" footer="0.1968503937007874"/>
  <pageSetup fitToHeight="10" fitToWidth="1" horizontalDpi="600" verticalDpi="600" orientation="portrait" paperSize="9" scale="6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5"/>
  <sheetViews>
    <sheetView view="pageBreakPreview" zoomScale="75" zoomScaleNormal="75" zoomScaleSheetLayoutView="75" workbookViewId="0" topLeftCell="A1">
      <selection activeCell="D3" sqref="D3:H3"/>
    </sheetView>
  </sheetViews>
  <sheetFormatPr defaultColWidth="9.00390625" defaultRowHeight="12.75"/>
  <cols>
    <col min="1" max="1" width="110.125" style="35" customWidth="1"/>
    <col min="2" max="2" width="8.125" style="20" customWidth="1"/>
    <col min="3" max="3" width="7.125" style="21" customWidth="1"/>
    <col min="4" max="4" width="7.25390625" style="21" customWidth="1"/>
    <col min="5" max="5" width="11.75390625" style="21" customWidth="1"/>
    <col min="6" max="6" width="6.125" style="10" customWidth="1"/>
    <col min="7" max="7" width="13.875" style="20" customWidth="1"/>
    <col min="8" max="8" width="13.00390625" style="20" customWidth="1"/>
    <col min="9" max="16384" width="9.125" style="20" customWidth="1"/>
  </cols>
  <sheetData>
    <row r="1" spans="4:8" ht="15.75">
      <c r="D1" s="171" t="s">
        <v>403</v>
      </c>
      <c r="E1" s="171"/>
      <c r="F1" s="171"/>
      <c r="G1" s="171"/>
      <c r="H1" s="171"/>
    </row>
    <row r="2" spans="4:8" ht="15.75">
      <c r="D2" s="171" t="s">
        <v>350</v>
      </c>
      <c r="E2" s="171"/>
      <c r="F2" s="171"/>
      <c r="G2" s="171"/>
      <c r="H2" s="171"/>
    </row>
    <row r="3" spans="4:8" ht="15.75">
      <c r="D3" s="171" t="s">
        <v>426</v>
      </c>
      <c r="E3" s="171"/>
      <c r="F3" s="171"/>
      <c r="G3" s="171"/>
      <c r="H3" s="171"/>
    </row>
    <row r="4" spans="1:6" ht="15.75">
      <c r="A4" s="177"/>
      <c r="B4" s="178"/>
      <c r="C4" s="178"/>
      <c r="D4" s="178"/>
      <c r="E4" s="178"/>
      <c r="F4" s="178"/>
    </row>
    <row r="5" spans="1:8" ht="15.75">
      <c r="A5" s="179" t="s">
        <v>80</v>
      </c>
      <c r="B5" s="179"/>
      <c r="C5" s="179"/>
      <c r="D5" s="179"/>
      <c r="E5" s="179"/>
      <c r="F5" s="179"/>
      <c r="G5" s="179"/>
      <c r="H5" s="179"/>
    </row>
    <row r="6" spans="1:8" ht="15.75">
      <c r="A6" s="172" t="s">
        <v>401</v>
      </c>
      <c r="B6" s="172"/>
      <c r="C6" s="172"/>
      <c r="D6" s="172"/>
      <c r="E6" s="172"/>
      <c r="F6" s="172"/>
      <c r="G6" s="172"/>
      <c r="H6" s="172"/>
    </row>
    <row r="7" spans="1:8" ht="18.75">
      <c r="A7" s="36"/>
      <c r="B7" s="22"/>
      <c r="C7" s="38"/>
      <c r="D7" s="38"/>
      <c r="E7" s="38"/>
      <c r="F7" s="38"/>
      <c r="H7" s="38" t="s">
        <v>43</v>
      </c>
    </row>
    <row r="8" spans="1:8" ht="12.75">
      <c r="A8" s="176" t="s">
        <v>42</v>
      </c>
      <c r="B8" s="174" t="s">
        <v>79</v>
      </c>
      <c r="C8" s="173" t="s">
        <v>65</v>
      </c>
      <c r="D8" s="173" t="s">
        <v>78</v>
      </c>
      <c r="E8" s="173" t="s">
        <v>76</v>
      </c>
      <c r="F8" s="173" t="s">
        <v>77</v>
      </c>
      <c r="G8" s="180" t="s">
        <v>34</v>
      </c>
      <c r="H8" s="180" t="s">
        <v>34</v>
      </c>
    </row>
    <row r="9" spans="1:8" ht="12.75">
      <c r="A9" s="176"/>
      <c r="B9" s="174"/>
      <c r="C9" s="173"/>
      <c r="D9" s="173"/>
      <c r="E9" s="173"/>
      <c r="F9" s="173"/>
      <c r="G9" s="180"/>
      <c r="H9" s="180"/>
    </row>
    <row r="10" spans="1:8" ht="20.25">
      <c r="A10" s="142" t="s">
        <v>40</v>
      </c>
      <c r="B10" s="141"/>
      <c r="C10" s="18"/>
      <c r="D10" s="18"/>
      <c r="E10" s="18"/>
      <c r="F10" s="18"/>
      <c r="G10" s="13">
        <f>G11+G115+G287+G543+G577+G598</f>
        <v>955092.4</v>
      </c>
      <c r="H10" s="13">
        <f>H11+H115+H287+H543+H577+H598</f>
        <v>961086.2000000001</v>
      </c>
    </row>
    <row r="11" spans="1:8" s="23" customFormat="1" ht="37.5">
      <c r="A11" s="37" t="s">
        <v>407</v>
      </c>
      <c r="B11" s="27">
        <v>902</v>
      </c>
      <c r="C11" s="28"/>
      <c r="D11" s="28"/>
      <c r="E11" s="28"/>
      <c r="F11" s="28"/>
      <c r="G11" s="13">
        <f>G12+G53</f>
        <v>151396.1</v>
      </c>
      <c r="H11" s="13">
        <f>H12+H53</f>
        <v>169792</v>
      </c>
    </row>
    <row r="12" spans="1:8" s="23" customFormat="1" ht="18.75">
      <c r="A12" s="24" t="s">
        <v>9</v>
      </c>
      <c r="B12" s="25" t="s">
        <v>51</v>
      </c>
      <c r="C12" s="25" t="s">
        <v>6</v>
      </c>
      <c r="D12" s="19"/>
      <c r="E12" s="19"/>
      <c r="F12" s="19"/>
      <c r="G12" s="143">
        <f>G13+G34</f>
        <v>26158.4</v>
      </c>
      <c r="H12" s="143">
        <f>H13+H34</f>
        <v>29801.7</v>
      </c>
    </row>
    <row r="13" spans="1:8" s="23" customFormat="1" ht="18.75">
      <c r="A13" s="24" t="s">
        <v>8</v>
      </c>
      <c r="B13" s="25" t="s">
        <v>51</v>
      </c>
      <c r="C13" s="25" t="s">
        <v>6</v>
      </c>
      <c r="D13" s="25" t="s">
        <v>7</v>
      </c>
      <c r="E13" s="28"/>
      <c r="F13" s="28"/>
      <c r="G13" s="143">
        <f>G14+G26</f>
        <v>26020.4</v>
      </c>
      <c r="H13" s="143">
        <f>H14+H26</f>
        <v>29663.7</v>
      </c>
    </row>
    <row r="14" spans="1:8" s="23" customFormat="1" ht="15.75">
      <c r="A14" s="77" t="s">
        <v>94</v>
      </c>
      <c r="B14" s="70" t="s">
        <v>51</v>
      </c>
      <c r="C14" s="70" t="s">
        <v>6</v>
      </c>
      <c r="D14" s="70" t="s">
        <v>7</v>
      </c>
      <c r="E14" s="70" t="s">
        <v>95</v>
      </c>
      <c r="F14" s="70"/>
      <c r="G14" s="72">
        <f>G15</f>
        <v>25636.4</v>
      </c>
      <c r="H14" s="72">
        <f>H15</f>
        <v>29318.8</v>
      </c>
    </row>
    <row r="15" spans="1:8" s="23" customFormat="1" ht="15.75">
      <c r="A15" s="73" t="s">
        <v>96</v>
      </c>
      <c r="B15" s="17" t="s">
        <v>51</v>
      </c>
      <c r="C15" s="17" t="s">
        <v>6</v>
      </c>
      <c r="D15" s="17" t="s">
        <v>7</v>
      </c>
      <c r="E15" s="17" t="s">
        <v>98</v>
      </c>
      <c r="F15" s="17"/>
      <c r="G15" s="72">
        <f>G18+G22+G24+G16</f>
        <v>25636.4</v>
      </c>
      <c r="H15" s="72">
        <f>H18+H22+H24+H16</f>
        <v>29318.8</v>
      </c>
    </row>
    <row r="16" spans="1:8" s="23" customFormat="1" ht="47.25">
      <c r="A16" s="79" t="s">
        <v>423</v>
      </c>
      <c r="B16" s="17" t="s">
        <v>51</v>
      </c>
      <c r="C16" s="17" t="s">
        <v>6</v>
      </c>
      <c r="D16" s="17" t="s">
        <v>7</v>
      </c>
      <c r="E16" s="58" t="s">
        <v>100</v>
      </c>
      <c r="F16" s="17"/>
      <c r="G16" s="72">
        <f>G17</f>
        <v>787.7</v>
      </c>
      <c r="H16" s="72">
        <f>H17</f>
        <v>776.3</v>
      </c>
    </row>
    <row r="17" spans="1:8" s="23" customFormat="1" ht="15.75">
      <c r="A17" s="15" t="s">
        <v>57</v>
      </c>
      <c r="B17" s="19" t="s">
        <v>51</v>
      </c>
      <c r="C17" s="16" t="s">
        <v>6</v>
      </c>
      <c r="D17" s="16" t="s">
        <v>7</v>
      </c>
      <c r="E17" s="108" t="s">
        <v>100</v>
      </c>
      <c r="F17" s="16" t="s">
        <v>58</v>
      </c>
      <c r="G17" s="69">
        <v>787.7</v>
      </c>
      <c r="H17" s="69">
        <v>776.3</v>
      </c>
    </row>
    <row r="18" spans="1:8" s="23" customFormat="1" ht="15.75">
      <c r="A18" s="75" t="s">
        <v>97</v>
      </c>
      <c r="B18" s="17" t="s">
        <v>51</v>
      </c>
      <c r="C18" s="17" t="s">
        <v>6</v>
      </c>
      <c r="D18" s="17" t="s">
        <v>7</v>
      </c>
      <c r="E18" s="17" t="s">
        <v>99</v>
      </c>
      <c r="F18" s="17"/>
      <c r="G18" s="72">
        <f>G19+G20+G21</f>
        <v>24728.2</v>
      </c>
      <c r="H18" s="72">
        <f>H19+H20+H21</f>
        <v>28422</v>
      </c>
    </row>
    <row r="19" spans="1:8" s="23" customFormat="1" ht="35.25" customHeight="1">
      <c r="A19" s="34" t="s">
        <v>93</v>
      </c>
      <c r="B19" s="16" t="s">
        <v>51</v>
      </c>
      <c r="C19" s="16" t="s">
        <v>6</v>
      </c>
      <c r="D19" s="16" t="s">
        <v>7</v>
      </c>
      <c r="E19" s="16" t="s">
        <v>99</v>
      </c>
      <c r="F19" s="16" t="s">
        <v>56</v>
      </c>
      <c r="G19" s="69">
        <v>22353.7</v>
      </c>
      <c r="H19" s="69">
        <v>26065.9</v>
      </c>
    </row>
    <row r="20" spans="1:8" s="23" customFormat="1" ht="15.75">
      <c r="A20" s="15" t="s">
        <v>57</v>
      </c>
      <c r="B20" s="16" t="s">
        <v>51</v>
      </c>
      <c r="C20" s="16" t="s">
        <v>6</v>
      </c>
      <c r="D20" s="16" t="s">
        <v>7</v>
      </c>
      <c r="E20" s="16" t="s">
        <v>99</v>
      </c>
      <c r="F20" s="16" t="s">
        <v>58</v>
      </c>
      <c r="G20" s="69">
        <v>2342.7</v>
      </c>
      <c r="H20" s="69">
        <v>2324.3</v>
      </c>
    </row>
    <row r="21" spans="1:8" s="23" customFormat="1" ht="15.75">
      <c r="A21" s="65" t="s">
        <v>59</v>
      </c>
      <c r="B21" s="16" t="s">
        <v>51</v>
      </c>
      <c r="C21" s="16" t="s">
        <v>70</v>
      </c>
      <c r="D21" s="16" t="s">
        <v>7</v>
      </c>
      <c r="E21" s="16" t="s">
        <v>99</v>
      </c>
      <c r="F21" s="16" t="s">
        <v>60</v>
      </c>
      <c r="G21" s="69">
        <v>31.8</v>
      </c>
      <c r="H21" s="69">
        <v>31.8</v>
      </c>
    </row>
    <row r="22" spans="1:8" s="23" customFormat="1" ht="31.5">
      <c r="A22" s="78" t="s">
        <v>115</v>
      </c>
      <c r="B22" s="17" t="s">
        <v>51</v>
      </c>
      <c r="C22" s="17" t="s">
        <v>6</v>
      </c>
      <c r="D22" s="17" t="s">
        <v>7</v>
      </c>
      <c r="E22" s="17" t="s">
        <v>116</v>
      </c>
      <c r="F22" s="17"/>
      <c r="G22" s="72">
        <f>G23</f>
        <v>110.5</v>
      </c>
      <c r="H22" s="72">
        <f>H23</f>
        <v>110.5</v>
      </c>
    </row>
    <row r="23" spans="1:8" s="23" customFormat="1" ht="15.75">
      <c r="A23" s="15" t="s">
        <v>57</v>
      </c>
      <c r="B23" s="16" t="s">
        <v>51</v>
      </c>
      <c r="C23" s="16" t="s">
        <v>6</v>
      </c>
      <c r="D23" s="16" t="s">
        <v>7</v>
      </c>
      <c r="E23" s="16" t="s">
        <v>116</v>
      </c>
      <c r="F23" s="16" t="s">
        <v>58</v>
      </c>
      <c r="G23" s="69">
        <v>110.5</v>
      </c>
      <c r="H23" s="69">
        <v>110.5</v>
      </c>
    </row>
    <row r="24" spans="1:8" s="23" customFormat="1" ht="15.75">
      <c r="A24" s="78" t="s">
        <v>353</v>
      </c>
      <c r="B24" s="17" t="s">
        <v>51</v>
      </c>
      <c r="C24" s="17" t="s">
        <v>70</v>
      </c>
      <c r="D24" s="17" t="s">
        <v>7</v>
      </c>
      <c r="E24" s="17" t="s">
        <v>117</v>
      </c>
      <c r="F24" s="17"/>
      <c r="G24" s="72">
        <f>G25</f>
        <v>10</v>
      </c>
      <c r="H24" s="72">
        <f>H25</f>
        <v>10</v>
      </c>
    </row>
    <row r="25" spans="1:8" s="23" customFormat="1" ht="15.75">
      <c r="A25" s="15" t="s">
        <v>63</v>
      </c>
      <c r="B25" s="16" t="s">
        <v>51</v>
      </c>
      <c r="C25" s="16" t="s">
        <v>6</v>
      </c>
      <c r="D25" s="16" t="s">
        <v>7</v>
      </c>
      <c r="E25" s="16" t="s">
        <v>117</v>
      </c>
      <c r="F25" s="16" t="s">
        <v>62</v>
      </c>
      <c r="G25" s="69">
        <v>10</v>
      </c>
      <c r="H25" s="69">
        <v>10</v>
      </c>
    </row>
    <row r="26" spans="1:8" s="57" customFormat="1" ht="31.5">
      <c r="A26" s="76" t="s">
        <v>371</v>
      </c>
      <c r="B26" s="80" t="s">
        <v>51</v>
      </c>
      <c r="C26" s="70" t="s">
        <v>6</v>
      </c>
      <c r="D26" s="70" t="s">
        <v>7</v>
      </c>
      <c r="E26" s="81" t="s">
        <v>118</v>
      </c>
      <c r="F26" s="70"/>
      <c r="G26" s="72">
        <f>G27+G31</f>
        <v>384</v>
      </c>
      <c r="H26" s="72">
        <f>H27+H31</f>
        <v>344.9</v>
      </c>
    </row>
    <row r="27" spans="1:8" s="57" customFormat="1" ht="31.5">
      <c r="A27" s="79" t="s">
        <v>368</v>
      </c>
      <c r="B27" s="80" t="s">
        <v>51</v>
      </c>
      <c r="C27" s="70" t="s">
        <v>6</v>
      </c>
      <c r="D27" s="70" t="s">
        <v>7</v>
      </c>
      <c r="E27" s="81" t="s">
        <v>120</v>
      </c>
      <c r="F27" s="70"/>
      <c r="G27" s="72">
        <f aca="true" t="shared" si="0" ref="G27:H29">G28</f>
        <v>154.1</v>
      </c>
      <c r="H27" s="72">
        <f t="shared" si="0"/>
        <v>0</v>
      </c>
    </row>
    <row r="28" spans="1:8" s="57" customFormat="1" ht="31.5">
      <c r="A28" s="79" t="s">
        <v>119</v>
      </c>
      <c r="B28" s="80" t="s">
        <v>51</v>
      </c>
      <c r="C28" s="70" t="s">
        <v>6</v>
      </c>
      <c r="D28" s="70" t="s">
        <v>7</v>
      </c>
      <c r="E28" s="81" t="s">
        <v>121</v>
      </c>
      <c r="F28" s="70"/>
      <c r="G28" s="72">
        <f t="shared" si="0"/>
        <v>154.1</v>
      </c>
      <c r="H28" s="72">
        <f t="shared" si="0"/>
        <v>0</v>
      </c>
    </row>
    <row r="29" spans="1:8" s="57" customFormat="1" ht="15.75">
      <c r="A29" s="76" t="s">
        <v>97</v>
      </c>
      <c r="B29" s="80" t="s">
        <v>51</v>
      </c>
      <c r="C29" s="70" t="s">
        <v>6</v>
      </c>
      <c r="D29" s="70" t="s">
        <v>7</v>
      </c>
      <c r="E29" s="81" t="s">
        <v>122</v>
      </c>
      <c r="F29" s="70"/>
      <c r="G29" s="72">
        <f t="shared" si="0"/>
        <v>154.1</v>
      </c>
      <c r="H29" s="72">
        <f t="shared" si="0"/>
        <v>0</v>
      </c>
    </row>
    <row r="30" spans="1:8" s="23" customFormat="1" ht="15.75">
      <c r="A30" s="82" t="s">
        <v>57</v>
      </c>
      <c r="B30" s="105" t="s">
        <v>51</v>
      </c>
      <c r="C30" s="105" t="s">
        <v>6</v>
      </c>
      <c r="D30" s="105" t="s">
        <v>7</v>
      </c>
      <c r="E30" s="105" t="s">
        <v>122</v>
      </c>
      <c r="F30" s="105" t="s">
        <v>58</v>
      </c>
      <c r="G30" s="69">
        <v>154.1</v>
      </c>
      <c r="H30" s="69">
        <v>0</v>
      </c>
    </row>
    <row r="31" spans="1:8" s="23" customFormat="1" ht="31.5">
      <c r="A31" s="79" t="s">
        <v>369</v>
      </c>
      <c r="B31" s="70" t="s">
        <v>51</v>
      </c>
      <c r="C31" s="70" t="s">
        <v>6</v>
      </c>
      <c r="D31" s="70" t="s">
        <v>7</v>
      </c>
      <c r="E31" s="70" t="s">
        <v>164</v>
      </c>
      <c r="F31" s="105"/>
      <c r="G31" s="40">
        <f>G32</f>
        <v>229.9</v>
      </c>
      <c r="H31" s="40">
        <f>H32</f>
        <v>344.9</v>
      </c>
    </row>
    <row r="32" spans="1:8" s="23" customFormat="1" ht="31.5">
      <c r="A32" s="79" t="s">
        <v>163</v>
      </c>
      <c r="B32" s="70" t="s">
        <v>51</v>
      </c>
      <c r="C32" s="70" t="s">
        <v>6</v>
      </c>
      <c r="D32" s="70" t="s">
        <v>7</v>
      </c>
      <c r="E32" s="70" t="s">
        <v>165</v>
      </c>
      <c r="F32" s="105"/>
      <c r="G32" s="40">
        <f>G33</f>
        <v>229.9</v>
      </c>
      <c r="H32" s="40">
        <f>H33</f>
        <v>344.9</v>
      </c>
    </row>
    <row r="33" spans="1:8" s="23" customFormat="1" ht="41.25" customHeight="1">
      <c r="A33" s="34" t="s">
        <v>93</v>
      </c>
      <c r="B33" s="105" t="s">
        <v>51</v>
      </c>
      <c r="C33" s="105" t="s">
        <v>6</v>
      </c>
      <c r="D33" s="105" t="s">
        <v>7</v>
      </c>
      <c r="E33" s="105" t="s">
        <v>165</v>
      </c>
      <c r="F33" s="105" t="s">
        <v>56</v>
      </c>
      <c r="G33" s="5">
        <v>229.9</v>
      </c>
      <c r="H33" s="5">
        <v>344.9</v>
      </c>
    </row>
    <row r="34" spans="1:8" s="23" customFormat="1" ht="18.75">
      <c r="A34" s="37" t="s">
        <v>52</v>
      </c>
      <c r="B34" s="25" t="s">
        <v>51</v>
      </c>
      <c r="C34" s="25" t="s">
        <v>6</v>
      </c>
      <c r="D34" s="25" t="s">
        <v>25</v>
      </c>
      <c r="E34" s="25"/>
      <c r="F34" s="25"/>
      <c r="G34" s="13">
        <f>G35</f>
        <v>138</v>
      </c>
      <c r="H34" s="13">
        <f>H35</f>
        <v>138</v>
      </c>
    </row>
    <row r="35" spans="1:8" s="23" customFormat="1" ht="15.75">
      <c r="A35" s="77" t="s">
        <v>94</v>
      </c>
      <c r="B35" s="17" t="s">
        <v>51</v>
      </c>
      <c r="C35" s="17" t="s">
        <v>6</v>
      </c>
      <c r="D35" s="17" t="s">
        <v>25</v>
      </c>
      <c r="E35" s="17" t="s">
        <v>95</v>
      </c>
      <c r="F35" s="17"/>
      <c r="G35" s="8">
        <f>G36+G39+G42+G45+G48</f>
        <v>138</v>
      </c>
      <c r="H35" s="8">
        <f>H36+H39+H42+H45+H48</f>
        <v>138</v>
      </c>
    </row>
    <row r="36" spans="1:8" s="23" customFormat="1" ht="15.75">
      <c r="A36" s="73" t="s">
        <v>96</v>
      </c>
      <c r="B36" s="17" t="s">
        <v>51</v>
      </c>
      <c r="C36" s="17" t="s">
        <v>6</v>
      </c>
      <c r="D36" s="17" t="s">
        <v>25</v>
      </c>
      <c r="E36" s="17" t="s">
        <v>101</v>
      </c>
      <c r="F36" s="17"/>
      <c r="G36" s="8">
        <f>G37</f>
        <v>14</v>
      </c>
      <c r="H36" s="8">
        <f>H37</f>
        <v>14</v>
      </c>
    </row>
    <row r="37" spans="1:8" s="23" customFormat="1" ht="15.75">
      <c r="A37" s="75" t="s">
        <v>97</v>
      </c>
      <c r="B37" s="17" t="s">
        <v>51</v>
      </c>
      <c r="C37" s="17" t="s">
        <v>6</v>
      </c>
      <c r="D37" s="17" t="s">
        <v>25</v>
      </c>
      <c r="E37" s="17" t="s">
        <v>99</v>
      </c>
      <c r="F37" s="17"/>
      <c r="G37" s="8">
        <f>G38</f>
        <v>14</v>
      </c>
      <c r="H37" s="8">
        <f>H38</f>
        <v>14</v>
      </c>
    </row>
    <row r="38" spans="1:8" s="23" customFormat="1" ht="15.75">
      <c r="A38" s="15" t="s">
        <v>57</v>
      </c>
      <c r="B38" s="16" t="s">
        <v>51</v>
      </c>
      <c r="C38" s="16" t="s">
        <v>6</v>
      </c>
      <c r="D38" s="16" t="s">
        <v>25</v>
      </c>
      <c r="E38" s="16" t="s">
        <v>99</v>
      </c>
      <c r="F38" s="16" t="s">
        <v>58</v>
      </c>
      <c r="G38" s="12">
        <v>14</v>
      </c>
      <c r="H38" s="12">
        <v>14</v>
      </c>
    </row>
    <row r="39" spans="1:8" s="23" customFormat="1" ht="31.5">
      <c r="A39" s="74" t="s">
        <v>346</v>
      </c>
      <c r="B39" s="17" t="s">
        <v>51</v>
      </c>
      <c r="C39" s="17" t="s">
        <v>6</v>
      </c>
      <c r="D39" s="17" t="s">
        <v>25</v>
      </c>
      <c r="E39" s="70" t="s">
        <v>102</v>
      </c>
      <c r="F39" s="17"/>
      <c r="G39" s="8">
        <f>G40</f>
        <v>14</v>
      </c>
      <c r="H39" s="8">
        <f>H40</f>
        <v>14</v>
      </c>
    </row>
    <row r="40" spans="1:8" s="23" customFormat="1" ht="15.75">
      <c r="A40" s="76" t="s">
        <v>97</v>
      </c>
      <c r="B40" s="17" t="s">
        <v>51</v>
      </c>
      <c r="C40" s="17" t="s">
        <v>6</v>
      </c>
      <c r="D40" s="17" t="s">
        <v>25</v>
      </c>
      <c r="E40" s="17" t="s">
        <v>103</v>
      </c>
      <c r="F40" s="17"/>
      <c r="G40" s="8">
        <f>G41</f>
        <v>14</v>
      </c>
      <c r="H40" s="8">
        <f>H41</f>
        <v>14</v>
      </c>
    </row>
    <row r="41" spans="1:8" s="23" customFormat="1" ht="15.75">
      <c r="A41" s="15" t="s">
        <v>57</v>
      </c>
      <c r="B41" s="16" t="s">
        <v>51</v>
      </c>
      <c r="C41" s="16" t="s">
        <v>6</v>
      </c>
      <c r="D41" s="16" t="s">
        <v>25</v>
      </c>
      <c r="E41" s="16" t="s">
        <v>103</v>
      </c>
      <c r="F41" s="16" t="s">
        <v>58</v>
      </c>
      <c r="G41" s="12">
        <v>14</v>
      </c>
      <c r="H41" s="12">
        <v>14</v>
      </c>
    </row>
    <row r="42" spans="1:8" s="23" customFormat="1" ht="31.5">
      <c r="A42" s="74" t="s">
        <v>104</v>
      </c>
      <c r="B42" s="17" t="s">
        <v>51</v>
      </c>
      <c r="C42" s="17" t="s">
        <v>6</v>
      </c>
      <c r="D42" s="17" t="s">
        <v>25</v>
      </c>
      <c r="E42" s="17" t="s">
        <v>105</v>
      </c>
      <c r="F42" s="17"/>
      <c r="G42" s="8">
        <f>G43</f>
        <v>14</v>
      </c>
      <c r="H42" s="8">
        <f>H43</f>
        <v>14</v>
      </c>
    </row>
    <row r="43" spans="1:8" s="23" customFormat="1" ht="15.75">
      <c r="A43" s="76" t="s">
        <v>97</v>
      </c>
      <c r="B43" s="17" t="s">
        <v>51</v>
      </c>
      <c r="C43" s="17" t="s">
        <v>6</v>
      </c>
      <c r="D43" s="17" t="s">
        <v>25</v>
      </c>
      <c r="E43" s="17" t="s">
        <v>106</v>
      </c>
      <c r="F43" s="17"/>
      <c r="G43" s="8">
        <f>G44</f>
        <v>14</v>
      </c>
      <c r="H43" s="8">
        <f>H44</f>
        <v>14</v>
      </c>
    </row>
    <row r="44" spans="1:8" s="23" customFormat="1" ht="15.75">
      <c r="A44" s="15" t="s">
        <v>57</v>
      </c>
      <c r="B44" s="16" t="s">
        <v>51</v>
      </c>
      <c r="C44" s="16" t="s">
        <v>6</v>
      </c>
      <c r="D44" s="16" t="s">
        <v>25</v>
      </c>
      <c r="E44" s="16" t="s">
        <v>106</v>
      </c>
      <c r="F44" s="16" t="s">
        <v>58</v>
      </c>
      <c r="G44" s="12">
        <v>14</v>
      </c>
      <c r="H44" s="12">
        <v>14</v>
      </c>
    </row>
    <row r="45" spans="1:8" s="23" customFormat="1" ht="15.75">
      <c r="A45" s="74" t="s">
        <v>107</v>
      </c>
      <c r="B45" s="17" t="s">
        <v>51</v>
      </c>
      <c r="C45" s="17" t="s">
        <v>6</v>
      </c>
      <c r="D45" s="17" t="s">
        <v>25</v>
      </c>
      <c r="E45" s="17" t="s">
        <v>108</v>
      </c>
      <c r="F45" s="17"/>
      <c r="G45" s="8">
        <f>G46</f>
        <v>7</v>
      </c>
      <c r="H45" s="8">
        <f>H46</f>
        <v>7</v>
      </c>
    </row>
    <row r="46" spans="1:8" s="23" customFormat="1" ht="15.75">
      <c r="A46" s="76" t="s">
        <v>97</v>
      </c>
      <c r="B46" s="17" t="s">
        <v>51</v>
      </c>
      <c r="C46" s="17" t="s">
        <v>6</v>
      </c>
      <c r="D46" s="17" t="s">
        <v>25</v>
      </c>
      <c r="E46" s="17" t="s">
        <v>109</v>
      </c>
      <c r="F46" s="17"/>
      <c r="G46" s="8">
        <f>G47</f>
        <v>7</v>
      </c>
      <c r="H46" s="8">
        <f>H47</f>
        <v>7</v>
      </c>
    </row>
    <row r="47" spans="1:8" s="23" customFormat="1" ht="15.75">
      <c r="A47" s="15" t="s">
        <v>57</v>
      </c>
      <c r="B47" s="16" t="s">
        <v>51</v>
      </c>
      <c r="C47" s="16" t="s">
        <v>6</v>
      </c>
      <c r="D47" s="16" t="s">
        <v>25</v>
      </c>
      <c r="E47" s="16" t="s">
        <v>109</v>
      </c>
      <c r="F47" s="16" t="s">
        <v>58</v>
      </c>
      <c r="G47" s="12">
        <v>7</v>
      </c>
      <c r="H47" s="12">
        <v>7</v>
      </c>
    </row>
    <row r="48" spans="1:8" s="23" customFormat="1" ht="15.75">
      <c r="A48" s="74" t="s">
        <v>110</v>
      </c>
      <c r="B48" s="17" t="s">
        <v>51</v>
      </c>
      <c r="C48" s="17" t="s">
        <v>6</v>
      </c>
      <c r="D48" s="17" t="s">
        <v>25</v>
      </c>
      <c r="E48" s="17" t="s">
        <v>112</v>
      </c>
      <c r="F48" s="17"/>
      <c r="G48" s="8">
        <f>G49+G51</f>
        <v>89</v>
      </c>
      <c r="H48" s="8">
        <f>H49+H51</f>
        <v>89</v>
      </c>
    </row>
    <row r="49" spans="1:8" s="23" customFormat="1" ht="15.75">
      <c r="A49" s="76" t="s">
        <v>111</v>
      </c>
      <c r="B49" s="17" t="s">
        <v>51</v>
      </c>
      <c r="C49" s="17" t="s">
        <v>6</v>
      </c>
      <c r="D49" s="17" t="s">
        <v>25</v>
      </c>
      <c r="E49" s="17" t="s">
        <v>113</v>
      </c>
      <c r="F49" s="17"/>
      <c r="G49" s="8">
        <f>G50</f>
        <v>14</v>
      </c>
      <c r="H49" s="8">
        <f>H50</f>
        <v>14</v>
      </c>
    </row>
    <row r="50" spans="1:8" s="23" customFormat="1" ht="15.75">
      <c r="A50" s="15" t="s">
        <v>57</v>
      </c>
      <c r="B50" s="16" t="s">
        <v>51</v>
      </c>
      <c r="C50" s="16" t="s">
        <v>6</v>
      </c>
      <c r="D50" s="16" t="s">
        <v>25</v>
      </c>
      <c r="E50" s="16" t="s">
        <v>113</v>
      </c>
      <c r="F50" s="16" t="s">
        <v>58</v>
      </c>
      <c r="G50" s="12">
        <v>14</v>
      </c>
      <c r="H50" s="12">
        <v>14</v>
      </c>
    </row>
    <row r="51" spans="1:8" s="23" customFormat="1" ht="15.75">
      <c r="A51" s="75" t="s">
        <v>97</v>
      </c>
      <c r="B51" s="17" t="s">
        <v>51</v>
      </c>
      <c r="C51" s="17" t="s">
        <v>6</v>
      </c>
      <c r="D51" s="17" t="s">
        <v>25</v>
      </c>
      <c r="E51" s="17" t="s">
        <v>114</v>
      </c>
      <c r="F51" s="17"/>
      <c r="G51" s="8">
        <f>G52</f>
        <v>75</v>
      </c>
      <c r="H51" s="8">
        <f>H52</f>
        <v>75</v>
      </c>
    </row>
    <row r="52" spans="1:8" s="23" customFormat="1" ht="15.75">
      <c r="A52" s="15" t="s">
        <v>57</v>
      </c>
      <c r="B52" s="16" t="s">
        <v>51</v>
      </c>
      <c r="C52" s="16" t="s">
        <v>6</v>
      </c>
      <c r="D52" s="16" t="s">
        <v>25</v>
      </c>
      <c r="E52" s="16" t="s">
        <v>114</v>
      </c>
      <c r="F52" s="16" t="s">
        <v>58</v>
      </c>
      <c r="G52" s="12">
        <v>75</v>
      </c>
      <c r="H52" s="12">
        <v>75</v>
      </c>
    </row>
    <row r="53" spans="1:8" s="23" customFormat="1" ht="18.75">
      <c r="A53" s="85" t="s">
        <v>55</v>
      </c>
      <c r="B53" s="25" t="s">
        <v>51</v>
      </c>
      <c r="C53" s="25" t="s">
        <v>2</v>
      </c>
      <c r="D53" s="25"/>
      <c r="E53" s="25"/>
      <c r="F53" s="25"/>
      <c r="G53" s="13">
        <f>G54+G105</f>
        <v>125237.70000000001</v>
      </c>
      <c r="H53" s="13">
        <f>H54+H105</f>
        <v>139990.3</v>
      </c>
    </row>
    <row r="54" spans="1:8" s="23" customFormat="1" ht="18.75">
      <c r="A54" s="109" t="s">
        <v>0</v>
      </c>
      <c r="B54" s="25" t="s">
        <v>51</v>
      </c>
      <c r="C54" s="25" t="s">
        <v>2</v>
      </c>
      <c r="D54" s="25" t="s">
        <v>3</v>
      </c>
      <c r="E54" s="16"/>
      <c r="F54" s="16"/>
      <c r="G54" s="13">
        <f>G55+G93+G101</f>
        <v>87717.40000000001</v>
      </c>
      <c r="H54" s="13">
        <f>H55+H93+H101</f>
        <v>102224.2</v>
      </c>
    </row>
    <row r="55" spans="1:8" s="23" customFormat="1" ht="15.75">
      <c r="A55" s="77" t="s">
        <v>94</v>
      </c>
      <c r="B55" s="70" t="s">
        <v>51</v>
      </c>
      <c r="C55" s="70" t="s">
        <v>2</v>
      </c>
      <c r="D55" s="70" t="s">
        <v>3</v>
      </c>
      <c r="E55" s="70" t="s">
        <v>95</v>
      </c>
      <c r="F55" s="70"/>
      <c r="G55" s="72">
        <f>G56+G69+G84</f>
        <v>86495.6</v>
      </c>
      <c r="H55" s="72">
        <f>H56+H69+H84</f>
        <v>101879.4</v>
      </c>
    </row>
    <row r="56" spans="1:8" s="23" customFormat="1" ht="31.5">
      <c r="A56" s="74" t="s">
        <v>346</v>
      </c>
      <c r="B56" s="70" t="s">
        <v>51</v>
      </c>
      <c r="C56" s="70" t="s">
        <v>2</v>
      </c>
      <c r="D56" s="70" t="s">
        <v>3</v>
      </c>
      <c r="E56" s="70" t="s">
        <v>102</v>
      </c>
      <c r="F56" s="70"/>
      <c r="G56" s="72">
        <f>G57+G59+G63+G65+G67</f>
        <v>50872.4</v>
      </c>
      <c r="H56" s="72">
        <f>H57+H59+H63+H65+H67</f>
        <v>59613.1</v>
      </c>
    </row>
    <row r="57" spans="1:8" s="23" customFormat="1" ht="47.25">
      <c r="A57" s="79" t="s">
        <v>423</v>
      </c>
      <c r="B57" s="17" t="s">
        <v>51</v>
      </c>
      <c r="C57" s="17" t="s">
        <v>2</v>
      </c>
      <c r="D57" s="17" t="s">
        <v>3</v>
      </c>
      <c r="E57" s="58" t="s">
        <v>100</v>
      </c>
      <c r="F57" s="17"/>
      <c r="G57" s="72">
        <f>G58</f>
        <v>2585.1</v>
      </c>
      <c r="H57" s="72">
        <f>H58</f>
        <v>2580.5</v>
      </c>
    </row>
    <row r="58" spans="1:8" s="23" customFormat="1" ht="15.75">
      <c r="A58" s="15" t="s">
        <v>57</v>
      </c>
      <c r="B58" s="19" t="s">
        <v>51</v>
      </c>
      <c r="C58" s="16" t="s">
        <v>2</v>
      </c>
      <c r="D58" s="16" t="s">
        <v>3</v>
      </c>
      <c r="E58" s="108" t="s">
        <v>100</v>
      </c>
      <c r="F58" s="16" t="s">
        <v>58</v>
      </c>
      <c r="G58" s="69">
        <v>2585.1</v>
      </c>
      <c r="H58" s="69">
        <v>2580.5</v>
      </c>
    </row>
    <row r="59" spans="1:8" s="23" customFormat="1" ht="15.75">
      <c r="A59" s="76" t="s">
        <v>97</v>
      </c>
      <c r="B59" s="70" t="s">
        <v>51</v>
      </c>
      <c r="C59" s="70" t="s">
        <v>2</v>
      </c>
      <c r="D59" s="70" t="s">
        <v>3</v>
      </c>
      <c r="E59" s="70" t="s">
        <v>103</v>
      </c>
      <c r="F59" s="70"/>
      <c r="G59" s="72">
        <f>G60+G61+G62</f>
        <v>46415.5</v>
      </c>
      <c r="H59" s="72">
        <f>H60+H61+H62</f>
        <v>56538.799999999996</v>
      </c>
    </row>
    <row r="60" spans="1:8" s="23" customFormat="1" ht="36" customHeight="1">
      <c r="A60" s="34" t="s">
        <v>93</v>
      </c>
      <c r="B60" s="16" t="s">
        <v>51</v>
      </c>
      <c r="C60" s="16" t="s">
        <v>2</v>
      </c>
      <c r="D60" s="16" t="s">
        <v>3</v>
      </c>
      <c r="E60" s="16" t="s">
        <v>103</v>
      </c>
      <c r="F60" s="16" t="s">
        <v>56</v>
      </c>
      <c r="G60" s="12">
        <v>41841.5</v>
      </c>
      <c r="H60" s="12">
        <v>51846.7</v>
      </c>
    </row>
    <row r="61" spans="1:8" s="23" customFormat="1" ht="15.75">
      <c r="A61" s="15" t="s">
        <v>57</v>
      </c>
      <c r="B61" s="16" t="s">
        <v>51</v>
      </c>
      <c r="C61" s="16" t="s">
        <v>2</v>
      </c>
      <c r="D61" s="16" t="s">
        <v>3</v>
      </c>
      <c r="E61" s="16" t="s">
        <v>103</v>
      </c>
      <c r="F61" s="16" t="s">
        <v>58</v>
      </c>
      <c r="G61" s="12">
        <v>4334.1</v>
      </c>
      <c r="H61" s="12">
        <v>4452.2</v>
      </c>
    </row>
    <row r="62" spans="1:8" s="23" customFormat="1" ht="15.75">
      <c r="A62" s="65" t="s">
        <v>59</v>
      </c>
      <c r="B62" s="16" t="s">
        <v>51</v>
      </c>
      <c r="C62" s="16" t="s">
        <v>2</v>
      </c>
      <c r="D62" s="16" t="s">
        <v>3</v>
      </c>
      <c r="E62" s="16" t="s">
        <v>103</v>
      </c>
      <c r="F62" s="16" t="s">
        <v>60</v>
      </c>
      <c r="G62" s="12">
        <v>239.9</v>
      </c>
      <c r="H62" s="12">
        <v>239.9</v>
      </c>
    </row>
    <row r="63" spans="1:8" s="23" customFormat="1" ht="15.75">
      <c r="A63" s="78" t="s">
        <v>128</v>
      </c>
      <c r="B63" s="17" t="s">
        <v>51</v>
      </c>
      <c r="C63" s="17" t="s">
        <v>2</v>
      </c>
      <c r="D63" s="17" t="s">
        <v>3</v>
      </c>
      <c r="E63" s="17" t="s">
        <v>129</v>
      </c>
      <c r="F63" s="17"/>
      <c r="G63" s="8">
        <f>G64</f>
        <v>435</v>
      </c>
      <c r="H63" s="8">
        <f>H64</f>
        <v>435</v>
      </c>
    </row>
    <row r="64" spans="1:8" s="23" customFormat="1" ht="15.75">
      <c r="A64" s="15" t="s">
        <v>57</v>
      </c>
      <c r="B64" s="16" t="s">
        <v>51</v>
      </c>
      <c r="C64" s="16" t="s">
        <v>2</v>
      </c>
      <c r="D64" s="16" t="s">
        <v>3</v>
      </c>
      <c r="E64" s="16" t="s">
        <v>129</v>
      </c>
      <c r="F64" s="16" t="s">
        <v>58</v>
      </c>
      <c r="G64" s="12">
        <v>435</v>
      </c>
      <c r="H64" s="12">
        <v>435</v>
      </c>
    </row>
    <row r="65" spans="1:8" s="23" customFormat="1" ht="15.75">
      <c r="A65" s="86" t="s">
        <v>130</v>
      </c>
      <c r="B65" s="17" t="s">
        <v>51</v>
      </c>
      <c r="C65" s="17" t="s">
        <v>2</v>
      </c>
      <c r="D65" s="17" t="s">
        <v>3</v>
      </c>
      <c r="E65" s="17" t="s">
        <v>131</v>
      </c>
      <c r="F65" s="17"/>
      <c r="G65" s="8">
        <f>G66</f>
        <v>1186.8</v>
      </c>
      <c r="H65" s="8">
        <f>H66</f>
        <v>58.8</v>
      </c>
    </row>
    <row r="66" spans="1:8" s="23" customFormat="1" ht="15.75">
      <c r="A66" s="15" t="s">
        <v>57</v>
      </c>
      <c r="B66" s="16" t="s">
        <v>51</v>
      </c>
      <c r="C66" s="16" t="s">
        <v>2</v>
      </c>
      <c r="D66" s="16" t="s">
        <v>3</v>
      </c>
      <c r="E66" s="16" t="s">
        <v>131</v>
      </c>
      <c r="F66" s="16" t="s">
        <v>58</v>
      </c>
      <c r="G66" s="12">
        <v>1186.8</v>
      </c>
      <c r="H66" s="12">
        <v>58.8</v>
      </c>
    </row>
    <row r="67" spans="1:8" s="23" customFormat="1" ht="15.75">
      <c r="A67" s="87" t="s">
        <v>132</v>
      </c>
      <c r="B67" s="17" t="s">
        <v>51</v>
      </c>
      <c r="C67" s="17" t="s">
        <v>2</v>
      </c>
      <c r="D67" s="17" t="s">
        <v>3</v>
      </c>
      <c r="E67" s="17" t="s">
        <v>133</v>
      </c>
      <c r="F67" s="17"/>
      <c r="G67" s="8">
        <f>G68</f>
        <v>250</v>
      </c>
      <c r="H67" s="8">
        <f>H68</f>
        <v>0</v>
      </c>
    </row>
    <row r="68" spans="1:8" s="23" customFormat="1" ht="15.75">
      <c r="A68" s="15" t="s">
        <v>57</v>
      </c>
      <c r="B68" s="16" t="s">
        <v>51</v>
      </c>
      <c r="C68" s="16" t="s">
        <v>2</v>
      </c>
      <c r="D68" s="16" t="s">
        <v>3</v>
      </c>
      <c r="E68" s="16" t="s">
        <v>133</v>
      </c>
      <c r="F68" s="16" t="s">
        <v>58</v>
      </c>
      <c r="G68" s="12">
        <v>250</v>
      </c>
      <c r="H68" s="12">
        <v>0</v>
      </c>
    </row>
    <row r="69" spans="1:8" s="23" customFormat="1" ht="31.5">
      <c r="A69" s="74" t="s">
        <v>104</v>
      </c>
      <c r="B69" s="17" t="s">
        <v>51</v>
      </c>
      <c r="C69" s="17" t="s">
        <v>2</v>
      </c>
      <c r="D69" s="17" t="s">
        <v>3</v>
      </c>
      <c r="E69" s="17" t="s">
        <v>105</v>
      </c>
      <c r="F69" s="17"/>
      <c r="G69" s="8">
        <f>G70+G72+G74+G78+G80+G82</f>
        <v>27287.1</v>
      </c>
      <c r="H69" s="8">
        <f>H70+H72+H74+H78+H80+H82</f>
        <v>32691.699999999997</v>
      </c>
    </row>
    <row r="70" spans="1:8" s="23" customFormat="1" ht="47.25">
      <c r="A70" s="79" t="s">
        <v>423</v>
      </c>
      <c r="B70" s="17" t="s">
        <v>51</v>
      </c>
      <c r="C70" s="17" t="s">
        <v>2</v>
      </c>
      <c r="D70" s="17" t="s">
        <v>3</v>
      </c>
      <c r="E70" s="58" t="s">
        <v>100</v>
      </c>
      <c r="F70" s="17"/>
      <c r="G70" s="8">
        <f>G71</f>
        <v>847.1</v>
      </c>
      <c r="H70" s="8">
        <f>H71</f>
        <v>838.2</v>
      </c>
    </row>
    <row r="71" spans="1:8" s="23" customFormat="1" ht="15.75">
      <c r="A71" s="15" t="s">
        <v>57</v>
      </c>
      <c r="B71" s="19" t="s">
        <v>51</v>
      </c>
      <c r="C71" s="16" t="s">
        <v>2</v>
      </c>
      <c r="D71" s="16" t="s">
        <v>3</v>
      </c>
      <c r="E71" s="108" t="s">
        <v>100</v>
      </c>
      <c r="F71" s="16" t="s">
        <v>58</v>
      </c>
      <c r="G71" s="12">
        <v>847.1</v>
      </c>
      <c r="H71" s="12">
        <v>838.2</v>
      </c>
    </row>
    <row r="72" spans="1:8" s="23" customFormat="1" ht="15.75">
      <c r="A72" s="138" t="s">
        <v>136</v>
      </c>
      <c r="B72" s="18" t="s">
        <v>51</v>
      </c>
      <c r="C72" s="17" t="s">
        <v>2</v>
      </c>
      <c r="D72" s="17" t="s">
        <v>3</v>
      </c>
      <c r="E72" s="17" t="s">
        <v>137</v>
      </c>
      <c r="F72" s="17"/>
      <c r="G72" s="8">
        <f>G73</f>
        <v>9.6</v>
      </c>
      <c r="H72" s="8">
        <f>H73</f>
        <v>9.6</v>
      </c>
    </row>
    <row r="73" spans="1:8" s="23" customFormat="1" ht="15.75">
      <c r="A73" s="15" t="s">
        <v>57</v>
      </c>
      <c r="B73" s="19" t="s">
        <v>51</v>
      </c>
      <c r="C73" s="16" t="s">
        <v>2</v>
      </c>
      <c r="D73" s="16" t="s">
        <v>3</v>
      </c>
      <c r="E73" s="16" t="s">
        <v>137</v>
      </c>
      <c r="F73" s="16" t="s">
        <v>58</v>
      </c>
      <c r="G73" s="12">
        <v>9.6</v>
      </c>
      <c r="H73" s="12">
        <v>9.6</v>
      </c>
    </row>
    <row r="74" spans="1:8" s="23" customFormat="1" ht="15.75">
      <c r="A74" s="75" t="s">
        <v>97</v>
      </c>
      <c r="B74" s="17" t="s">
        <v>51</v>
      </c>
      <c r="C74" s="17" t="s">
        <v>5</v>
      </c>
      <c r="D74" s="17" t="s">
        <v>3</v>
      </c>
      <c r="E74" s="17" t="s">
        <v>106</v>
      </c>
      <c r="F74" s="17"/>
      <c r="G74" s="8">
        <f>G75+G76+G77</f>
        <v>26075.8</v>
      </c>
      <c r="H74" s="8">
        <f>H75+H76+H77</f>
        <v>31489.3</v>
      </c>
    </row>
    <row r="75" spans="1:8" s="23" customFormat="1" ht="33.75" customHeight="1">
      <c r="A75" s="34" t="s">
        <v>93</v>
      </c>
      <c r="B75" s="16" t="s">
        <v>51</v>
      </c>
      <c r="C75" s="16" t="s">
        <v>5</v>
      </c>
      <c r="D75" s="16" t="s">
        <v>3</v>
      </c>
      <c r="E75" s="16" t="s">
        <v>106</v>
      </c>
      <c r="F75" s="16" t="s">
        <v>56</v>
      </c>
      <c r="G75" s="12">
        <v>22995.7</v>
      </c>
      <c r="H75" s="12">
        <v>28426.2</v>
      </c>
    </row>
    <row r="76" spans="1:8" s="23" customFormat="1" ht="15.75">
      <c r="A76" s="15" t="s">
        <v>57</v>
      </c>
      <c r="B76" s="16" t="s">
        <v>51</v>
      </c>
      <c r="C76" s="16" t="s">
        <v>5</v>
      </c>
      <c r="D76" s="16" t="s">
        <v>3</v>
      </c>
      <c r="E76" s="16" t="s">
        <v>106</v>
      </c>
      <c r="F76" s="16" t="s">
        <v>58</v>
      </c>
      <c r="G76" s="12">
        <v>3061.1</v>
      </c>
      <c r="H76" s="12">
        <v>3044.1</v>
      </c>
    </row>
    <row r="77" spans="1:8" s="23" customFormat="1" ht="15.75">
      <c r="A77" s="65" t="s">
        <v>59</v>
      </c>
      <c r="B77" s="16" t="s">
        <v>51</v>
      </c>
      <c r="C77" s="16" t="s">
        <v>5</v>
      </c>
      <c r="D77" s="16" t="s">
        <v>3</v>
      </c>
      <c r="E77" s="16" t="s">
        <v>106</v>
      </c>
      <c r="F77" s="16" t="s">
        <v>60</v>
      </c>
      <c r="G77" s="12">
        <v>19</v>
      </c>
      <c r="H77" s="12">
        <v>19</v>
      </c>
    </row>
    <row r="78" spans="1:8" s="23" customFormat="1" ht="15.75">
      <c r="A78" s="78" t="s">
        <v>134</v>
      </c>
      <c r="B78" s="17" t="s">
        <v>51</v>
      </c>
      <c r="C78" s="17" t="s">
        <v>2</v>
      </c>
      <c r="D78" s="17" t="s">
        <v>3</v>
      </c>
      <c r="E78" s="17" t="s">
        <v>138</v>
      </c>
      <c r="F78" s="17"/>
      <c r="G78" s="8">
        <f>G79</f>
        <v>185</v>
      </c>
      <c r="H78" s="8">
        <f>H79</f>
        <v>185</v>
      </c>
    </row>
    <row r="79" spans="1:8" s="23" customFormat="1" ht="15.75">
      <c r="A79" s="15" t="s">
        <v>57</v>
      </c>
      <c r="B79" s="16" t="s">
        <v>51</v>
      </c>
      <c r="C79" s="16" t="s">
        <v>2</v>
      </c>
      <c r="D79" s="16" t="s">
        <v>3</v>
      </c>
      <c r="E79" s="16" t="s">
        <v>138</v>
      </c>
      <c r="F79" s="16" t="s">
        <v>58</v>
      </c>
      <c r="G79" s="12">
        <v>185</v>
      </c>
      <c r="H79" s="12">
        <v>185</v>
      </c>
    </row>
    <row r="80" spans="1:8" s="23" customFormat="1" ht="15.75">
      <c r="A80" s="78" t="s">
        <v>135</v>
      </c>
      <c r="B80" s="17" t="s">
        <v>51</v>
      </c>
      <c r="C80" s="17" t="s">
        <v>2</v>
      </c>
      <c r="D80" s="17" t="s">
        <v>3</v>
      </c>
      <c r="E80" s="17" t="s">
        <v>139</v>
      </c>
      <c r="F80" s="17"/>
      <c r="G80" s="8">
        <f>G81</f>
        <v>160</v>
      </c>
      <c r="H80" s="8">
        <f>H81</f>
        <v>160</v>
      </c>
    </row>
    <row r="81" spans="1:8" s="23" customFormat="1" ht="15.75">
      <c r="A81" s="15" t="s">
        <v>57</v>
      </c>
      <c r="B81" s="16" t="s">
        <v>51</v>
      </c>
      <c r="C81" s="16" t="s">
        <v>2</v>
      </c>
      <c r="D81" s="16" t="s">
        <v>3</v>
      </c>
      <c r="E81" s="16" t="s">
        <v>139</v>
      </c>
      <c r="F81" s="16" t="s">
        <v>58</v>
      </c>
      <c r="G81" s="12">
        <v>160</v>
      </c>
      <c r="H81" s="12">
        <v>160</v>
      </c>
    </row>
    <row r="82" spans="1:8" s="23" customFormat="1" ht="31.5">
      <c r="A82" s="138" t="s">
        <v>140</v>
      </c>
      <c r="B82" s="17" t="s">
        <v>51</v>
      </c>
      <c r="C82" s="17" t="s">
        <v>2</v>
      </c>
      <c r="D82" s="17" t="s">
        <v>3</v>
      </c>
      <c r="E82" s="17" t="s">
        <v>141</v>
      </c>
      <c r="F82" s="17"/>
      <c r="G82" s="8">
        <f>G83</f>
        <v>9.6</v>
      </c>
      <c r="H82" s="8">
        <f>H83</f>
        <v>9.6</v>
      </c>
    </row>
    <row r="83" spans="1:8" s="57" customFormat="1" ht="15.75">
      <c r="A83" s="15" t="s">
        <v>57</v>
      </c>
      <c r="B83" s="39" t="s">
        <v>51</v>
      </c>
      <c r="C83" s="39" t="s">
        <v>2</v>
      </c>
      <c r="D83" s="39" t="s">
        <v>3</v>
      </c>
      <c r="E83" s="39" t="s">
        <v>141</v>
      </c>
      <c r="F83" s="39" t="s">
        <v>58</v>
      </c>
      <c r="G83" s="5">
        <v>9.6</v>
      </c>
      <c r="H83" s="5">
        <v>9.6</v>
      </c>
    </row>
    <row r="84" spans="1:8" s="57" customFormat="1" ht="15.75">
      <c r="A84" s="74" t="s">
        <v>107</v>
      </c>
      <c r="B84" s="70" t="s">
        <v>51</v>
      </c>
      <c r="C84" s="70" t="s">
        <v>2</v>
      </c>
      <c r="D84" s="70" t="s">
        <v>3</v>
      </c>
      <c r="E84" s="70" t="s">
        <v>108</v>
      </c>
      <c r="F84" s="70"/>
      <c r="G84" s="72">
        <f>G85+G87+G91</f>
        <v>8336.1</v>
      </c>
      <c r="H84" s="72">
        <f>H85+H87+H91</f>
        <v>9574.6</v>
      </c>
    </row>
    <row r="85" spans="1:8" s="57" customFormat="1" ht="47.25">
      <c r="A85" s="79" t="s">
        <v>423</v>
      </c>
      <c r="B85" s="17" t="s">
        <v>51</v>
      </c>
      <c r="C85" s="17" t="s">
        <v>2</v>
      </c>
      <c r="D85" s="17" t="s">
        <v>3</v>
      </c>
      <c r="E85" s="58" t="s">
        <v>100</v>
      </c>
      <c r="F85" s="17"/>
      <c r="G85" s="40">
        <f>G86</f>
        <v>245.2</v>
      </c>
      <c r="H85" s="40">
        <f>H86</f>
        <v>240.9</v>
      </c>
    </row>
    <row r="86" spans="1:8" s="57" customFormat="1" ht="15.75">
      <c r="A86" s="15" t="s">
        <v>57</v>
      </c>
      <c r="B86" s="19" t="s">
        <v>51</v>
      </c>
      <c r="C86" s="16" t="s">
        <v>2</v>
      </c>
      <c r="D86" s="16" t="s">
        <v>3</v>
      </c>
      <c r="E86" s="108" t="s">
        <v>100</v>
      </c>
      <c r="F86" s="16" t="s">
        <v>58</v>
      </c>
      <c r="G86" s="5">
        <v>245.2</v>
      </c>
      <c r="H86" s="5">
        <v>240.9</v>
      </c>
    </row>
    <row r="87" spans="1:8" s="57" customFormat="1" ht="15.75">
      <c r="A87" s="75" t="s">
        <v>97</v>
      </c>
      <c r="B87" s="2" t="s">
        <v>51</v>
      </c>
      <c r="C87" s="2" t="s">
        <v>2</v>
      </c>
      <c r="D87" s="2" t="s">
        <v>3</v>
      </c>
      <c r="E87" s="2" t="s">
        <v>109</v>
      </c>
      <c r="F87" s="2"/>
      <c r="G87" s="40">
        <f>G88+G89+G90</f>
        <v>8031.9</v>
      </c>
      <c r="H87" s="40">
        <f>H88+H89+H90</f>
        <v>9274.7</v>
      </c>
    </row>
    <row r="88" spans="1:8" s="57" customFormat="1" ht="33" customHeight="1">
      <c r="A88" s="34" t="s">
        <v>93</v>
      </c>
      <c r="B88" s="39" t="s">
        <v>51</v>
      </c>
      <c r="C88" s="39" t="s">
        <v>2</v>
      </c>
      <c r="D88" s="39" t="s">
        <v>3</v>
      </c>
      <c r="E88" s="39" t="s">
        <v>109</v>
      </c>
      <c r="F88" s="39" t="s">
        <v>56</v>
      </c>
      <c r="G88" s="5">
        <v>7170.6</v>
      </c>
      <c r="H88" s="5">
        <v>8387.2</v>
      </c>
    </row>
    <row r="89" spans="1:8" s="23" customFormat="1" ht="15.75">
      <c r="A89" s="15" t="s">
        <v>57</v>
      </c>
      <c r="B89" s="16" t="s">
        <v>51</v>
      </c>
      <c r="C89" s="16" t="s">
        <v>2</v>
      </c>
      <c r="D89" s="16" t="s">
        <v>3</v>
      </c>
      <c r="E89" s="39" t="s">
        <v>109</v>
      </c>
      <c r="F89" s="16" t="s">
        <v>58</v>
      </c>
      <c r="G89" s="12">
        <v>832.9</v>
      </c>
      <c r="H89" s="12">
        <v>859.1</v>
      </c>
    </row>
    <row r="90" spans="1:8" s="23" customFormat="1" ht="15.75">
      <c r="A90" s="65" t="s">
        <v>59</v>
      </c>
      <c r="B90" s="16" t="s">
        <v>51</v>
      </c>
      <c r="C90" s="16" t="s">
        <v>2</v>
      </c>
      <c r="D90" s="16" t="s">
        <v>3</v>
      </c>
      <c r="E90" s="39" t="s">
        <v>109</v>
      </c>
      <c r="F90" s="16" t="s">
        <v>60</v>
      </c>
      <c r="G90" s="12">
        <v>28.4</v>
      </c>
      <c r="H90" s="12">
        <v>28.4</v>
      </c>
    </row>
    <row r="91" spans="1:8" s="23" customFormat="1" ht="15.75">
      <c r="A91" s="78" t="s">
        <v>142</v>
      </c>
      <c r="B91" s="17" t="s">
        <v>51</v>
      </c>
      <c r="C91" s="17" t="s">
        <v>2</v>
      </c>
      <c r="D91" s="17" t="s">
        <v>3</v>
      </c>
      <c r="E91" s="58" t="s">
        <v>143</v>
      </c>
      <c r="F91" s="17"/>
      <c r="G91" s="8">
        <f>G92</f>
        <v>59</v>
      </c>
      <c r="H91" s="8">
        <f>H92</f>
        <v>59</v>
      </c>
    </row>
    <row r="92" spans="1:8" s="23" customFormat="1" ht="15.75">
      <c r="A92" s="15" t="s">
        <v>57</v>
      </c>
      <c r="B92" s="16" t="s">
        <v>51</v>
      </c>
      <c r="C92" s="16" t="s">
        <v>2</v>
      </c>
      <c r="D92" s="16" t="s">
        <v>3</v>
      </c>
      <c r="E92" s="108" t="s">
        <v>143</v>
      </c>
      <c r="F92" s="16" t="s">
        <v>58</v>
      </c>
      <c r="G92" s="12">
        <v>59</v>
      </c>
      <c r="H92" s="12">
        <v>59</v>
      </c>
    </row>
    <row r="93" spans="1:8" s="23" customFormat="1" ht="31.5">
      <c r="A93" s="76" t="s">
        <v>371</v>
      </c>
      <c r="B93" s="80" t="s">
        <v>51</v>
      </c>
      <c r="C93" s="70" t="s">
        <v>2</v>
      </c>
      <c r="D93" s="70" t="s">
        <v>3</v>
      </c>
      <c r="E93" s="107" t="s">
        <v>118</v>
      </c>
      <c r="F93" s="70"/>
      <c r="G93" s="72">
        <f>G94+G98</f>
        <v>346.5</v>
      </c>
      <c r="H93" s="72">
        <f>H94+H98</f>
        <v>344.8</v>
      </c>
    </row>
    <row r="94" spans="1:8" s="57" customFormat="1" ht="31.5">
      <c r="A94" s="79" t="s">
        <v>368</v>
      </c>
      <c r="B94" s="80" t="s">
        <v>51</v>
      </c>
      <c r="C94" s="70" t="s">
        <v>2</v>
      </c>
      <c r="D94" s="70" t="s">
        <v>3</v>
      </c>
      <c r="E94" s="81" t="s">
        <v>120</v>
      </c>
      <c r="F94" s="70"/>
      <c r="G94" s="72">
        <f aca="true" t="shared" si="1" ref="G94:H96">G95</f>
        <v>116.6</v>
      </c>
      <c r="H94" s="72">
        <f t="shared" si="1"/>
        <v>0</v>
      </c>
    </row>
    <row r="95" spans="1:8" s="57" customFormat="1" ht="31.5">
      <c r="A95" s="79" t="s">
        <v>119</v>
      </c>
      <c r="B95" s="80" t="s">
        <v>51</v>
      </c>
      <c r="C95" s="70" t="s">
        <v>2</v>
      </c>
      <c r="D95" s="70" t="s">
        <v>3</v>
      </c>
      <c r="E95" s="81" t="s">
        <v>121</v>
      </c>
      <c r="F95" s="70"/>
      <c r="G95" s="72">
        <f t="shared" si="1"/>
        <v>116.6</v>
      </c>
      <c r="H95" s="72">
        <f t="shared" si="1"/>
        <v>0</v>
      </c>
    </row>
    <row r="96" spans="1:8" s="57" customFormat="1" ht="15.75">
      <c r="A96" s="76" t="s">
        <v>97</v>
      </c>
      <c r="B96" s="80" t="s">
        <v>51</v>
      </c>
      <c r="C96" s="70" t="s">
        <v>2</v>
      </c>
      <c r="D96" s="70" t="s">
        <v>3</v>
      </c>
      <c r="E96" s="81" t="s">
        <v>122</v>
      </c>
      <c r="F96" s="70"/>
      <c r="G96" s="72">
        <f t="shared" si="1"/>
        <v>116.6</v>
      </c>
      <c r="H96" s="72">
        <f t="shared" si="1"/>
        <v>0</v>
      </c>
    </row>
    <row r="97" spans="1:8" s="57" customFormat="1" ht="15.75">
      <c r="A97" s="15" t="s">
        <v>57</v>
      </c>
      <c r="B97" s="6" t="s">
        <v>51</v>
      </c>
      <c r="C97" s="39" t="s">
        <v>2</v>
      </c>
      <c r="D97" s="39" t="s">
        <v>3</v>
      </c>
      <c r="E97" s="60" t="s">
        <v>122</v>
      </c>
      <c r="F97" s="39" t="s">
        <v>58</v>
      </c>
      <c r="G97" s="5">
        <v>116.6</v>
      </c>
      <c r="H97" s="5">
        <v>0</v>
      </c>
    </row>
    <row r="98" spans="1:8" s="57" customFormat="1" ht="31.5">
      <c r="A98" s="79" t="s">
        <v>369</v>
      </c>
      <c r="B98" s="46" t="s">
        <v>51</v>
      </c>
      <c r="C98" s="2" t="s">
        <v>2</v>
      </c>
      <c r="D98" s="2" t="s">
        <v>3</v>
      </c>
      <c r="E98" s="59" t="s">
        <v>164</v>
      </c>
      <c r="F98" s="39"/>
      <c r="G98" s="40">
        <f>G99</f>
        <v>229.9</v>
      </c>
      <c r="H98" s="40">
        <f>H99</f>
        <v>344.8</v>
      </c>
    </row>
    <row r="99" spans="1:8" s="57" customFormat="1" ht="31.5">
      <c r="A99" s="79" t="s">
        <v>163</v>
      </c>
      <c r="B99" s="46" t="s">
        <v>51</v>
      </c>
      <c r="C99" s="2" t="s">
        <v>2</v>
      </c>
      <c r="D99" s="2" t="s">
        <v>3</v>
      </c>
      <c r="E99" s="59" t="s">
        <v>165</v>
      </c>
      <c r="F99" s="39"/>
      <c r="G99" s="40">
        <f>G100</f>
        <v>229.9</v>
      </c>
      <c r="H99" s="40">
        <f>H100</f>
        <v>344.8</v>
      </c>
    </row>
    <row r="100" spans="1:8" s="57" customFormat="1" ht="47.25">
      <c r="A100" s="34" t="s">
        <v>93</v>
      </c>
      <c r="B100" s="6" t="s">
        <v>51</v>
      </c>
      <c r="C100" s="39" t="s">
        <v>2</v>
      </c>
      <c r="D100" s="39" t="s">
        <v>3</v>
      </c>
      <c r="E100" s="60" t="s">
        <v>165</v>
      </c>
      <c r="F100" s="39" t="s">
        <v>56</v>
      </c>
      <c r="G100" s="5">
        <v>229.9</v>
      </c>
      <c r="H100" s="5">
        <v>344.8</v>
      </c>
    </row>
    <row r="101" spans="1:8" s="23" customFormat="1" ht="47.25">
      <c r="A101" s="83" t="s">
        <v>354</v>
      </c>
      <c r="B101" s="17" t="s">
        <v>51</v>
      </c>
      <c r="C101" s="17" t="s">
        <v>2</v>
      </c>
      <c r="D101" s="17" t="s">
        <v>3</v>
      </c>
      <c r="E101" s="17" t="s">
        <v>124</v>
      </c>
      <c r="F101" s="17"/>
      <c r="G101" s="8">
        <f aca="true" t="shared" si="2" ref="G101:H103">G102</f>
        <v>875.3</v>
      </c>
      <c r="H101" s="8">
        <f t="shared" si="2"/>
        <v>0</v>
      </c>
    </row>
    <row r="102" spans="1:8" s="23" customFormat="1" ht="31.5">
      <c r="A102" s="84" t="s">
        <v>144</v>
      </c>
      <c r="B102" s="17" t="s">
        <v>51</v>
      </c>
      <c r="C102" s="17" t="s">
        <v>2</v>
      </c>
      <c r="D102" s="17" t="s">
        <v>3</v>
      </c>
      <c r="E102" s="17" t="s">
        <v>125</v>
      </c>
      <c r="F102" s="26"/>
      <c r="G102" s="8">
        <f t="shared" si="2"/>
        <v>875.3</v>
      </c>
      <c r="H102" s="8">
        <f t="shared" si="2"/>
        <v>0</v>
      </c>
    </row>
    <row r="103" spans="1:8" s="23" customFormat="1" ht="15.75">
      <c r="A103" s="77" t="s">
        <v>126</v>
      </c>
      <c r="B103" s="17" t="s">
        <v>51</v>
      </c>
      <c r="C103" s="17" t="s">
        <v>2</v>
      </c>
      <c r="D103" s="17" t="s">
        <v>3</v>
      </c>
      <c r="E103" s="17" t="s">
        <v>127</v>
      </c>
      <c r="F103" s="17"/>
      <c r="G103" s="8">
        <f t="shared" si="2"/>
        <v>875.3</v>
      </c>
      <c r="H103" s="8">
        <f t="shared" si="2"/>
        <v>0</v>
      </c>
    </row>
    <row r="104" spans="1:8" s="23" customFormat="1" ht="15.75">
      <c r="A104" s="15" t="s">
        <v>57</v>
      </c>
      <c r="B104" s="16" t="s">
        <v>51</v>
      </c>
      <c r="C104" s="16" t="s">
        <v>2</v>
      </c>
      <c r="D104" s="16" t="s">
        <v>3</v>
      </c>
      <c r="E104" s="16" t="s">
        <v>127</v>
      </c>
      <c r="F104" s="16" t="s">
        <v>58</v>
      </c>
      <c r="G104" s="12">
        <v>875.3</v>
      </c>
      <c r="H104" s="12">
        <v>0</v>
      </c>
    </row>
    <row r="105" spans="1:8" s="23" customFormat="1" ht="18.75">
      <c r="A105" s="24" t="s">
        <v>46</v>
      </c>
      <c r="B105" s="25" t="s">
        <v>51</v>
      </c>
      <c r="C105" s="25" t="s">
        <v>2</v>
      </c>
      <c r="D105" s="25" t="s">
        <v>10</v>
      </c>
      <c r="E105" s="25"/>
      <c r="F105" s="25"/>
      <c r="G105" s="13">
        <f>G106</f>
        <v>37520.3</v>
      </c>
      <c r="H105" s="13">
        <f>H106</f>
        <v>37766.100000000006</v>
      </c>
    </row>
    <row r="106" spans="1:8" s="23" customFormat="1" ht="15.75">
      <c r="A106" s="77" t="s">
        <v>94</v>
      </c>
      <c r="B106" s="70" t="s">
        <v>51</v>
      </c>
      <c r="C106" s="70" t="s">
        <v>2</v>
      </c>
      <c r="D106" s="70" t="s">
        <v>10</v>
      </c>
      <c r="E106" s="70" t="s">
        <v>95</v>
      </c>
      <c r="F106" s="70"/>
      <c r="G106" s="72">
        <f>G107</f>
        <v>37520.3</v>
      </c>
      <c r="H106" s="72">
        <f>H107</f>
        <v>37766.100000000006</v>
      </c>
    </row>
    <row r="107" spans="1:8" s="23" customFormat="1" ht="15.75">
      <c r="A107" s="74" t="s">
        <v>145</v>
      </c>
      <c r="B107" s="70" t="s">
        <v>51</v>
      </c>
      <c r="C107" s="70" t="s">
        <v>2</v>
      </c>
      <c r="D107" s="70" t="s">
        <v>10</v>
      </c>
      <c r="E107" s="70" t="s">
        <v>112</v>
      </c>
      <c r="F107" s="70"/>
      <c r="G107" s="72">
        <f>G108+G111</f>
        <v>37520.3</v>
      </c>
      <c r="H107" s="72">
        <f>H108+H111</f>
        <v>37766.100000000006</v>
      </c>
    </row>
    <row r="108" spans="1:8" s="23" customFormat="1" ht="15.75">
      <c r="A108" s="76" t="s">
        <v>111</v>
      </c>
      <c r="B108" s="70" t="s">
        <v>51</v>
      </c>
      <c r="C108" s="70" t="s">
        <v>2</v>
      </c>
      <c r="D108" s="70" t="s">
        <v>10</v>
      </c>
      <c r="E108" s="70" t="s">
        <v>113</v>
      </c>
      <c r="F108" s="70"/>
      <c r="G108" s="72">
        <f>G109+G110</f>
        <v>2684.6000000000004</v>
      </c>
      <c r="H108" s="72">
        <f>H109+H110</f>
        <v>2640.6000000000004</v>
      </c>
    </row>
    <row r="109" spans="1:8" s="23" customFormat="1" ht="33" customHeight="1">
      <c r="A109" s="34" t="s">
        <v>93</v>
      </c>
      <c r="B109" s="16" t="s">
        <v>51</v>
      </c>
      <c r="C109" s="16" t="s">
        <v>2</v>
      </c>
      <c r="D109" s="16" t="s">
        <v>10</v>
      </c>
      <c r="E109" s="16" t="s">
        <v>113</v>
      </c>
      <c r="F109" s="16" t="s">
        <v>56</v>
      </c>
      <c r="G109" s="12">
        <v>2589.3</v>
      </c>
      <c r="H109" s="12">
        <v>2534.3</v>
      </c>
    </row>
    <row r="110" spans="1:8" s="23" customFormat="1" ht="15.75">
      <c r="A110" s="15" t="s">
        <v>57</v>
      </c>
      <c r="B110" s="16" t="s">
        <v>51</v>
      </c>
      <c r="C110" s="16" t="s">
        <v>2</v>
      </c>
      <c r="D110" s="16" t="s">
        <v>10</v>
      </c>
      <c r="E110" s="16" t="s">
        <v>113</v>
      </c>
      <c r="F110" s="16" t="s">
        <v>58</v>
      </c>
      <c r="G110" s="12">
        <v>95.3</v>
      </c>
      <c r="H110" s="12">
        <v>106.3</v>
      </c>
    </row>
    <row r="111" spans="1:8" s="23" customFormat="1" ht="15.75">
      <c r="A111" s="75" t="s">
        <v>97</v>
      </c>
      <c r="B111" s="17" t="s">
        <v>51</v>
      </c>
      <c r="C111" s="17" t="s">
        <v>2</v>
      </c>
      <c r="D111" s="17" t="s">
        <v>10</v>
      </c>
      <c r="E111" s="17" t="s">
        <v>114</v>
      </c>
      <c r="F111" s="17"/>
      <c r="G111" s="8">
        <f>G112+G113+G114</f>
        <v>34835.700000000004</v>
      </c>
      <c r="H111" s="8">
        <f>H112+H113+H114</f>
        <v>35125.50000000001</v>
      </c>
    </row>
    <row r="112" spans="1:8" s="23" customFormat="1" ht="27.75" customHeight="1">
      <c r="A112" s="34" t="s">
        <v>93</v>
      </c>
      <c r="B112" s="16" t="s">
        <v>51</v>
      </c>
      <c r="C112" s="16" t="s">
        <v>2</v>
      </c>
      <c r="D112" s="16" t="s">
        <v>10</v>
      </c>
      <c r="E112" s="16" t="s">
        <v>114</v>
      </c>
      <c r="F112" s="16" t="s">
        <v>56</v>
      </c>
      <c r="G112" s="12">
        <v>33428.8</v>
      </c>
      <c r="H112" s="12">
        <v>33686.9</v>
      </c>
    </row>
    <row r="113" spans="1:8" s="23" customFormat="1" ht="15.75">
      <c r="A113" s="15" t="s">
        <v>57</v>
      </c>
      <c r="B113" s="16" t="s">
        <v>51</v>
      </c>
      <c r="C113" s="16" t="s">
        <v>2</v>
      </c>
      <c r="D113" s="16" t="s">
        <v>10</v>
      </c>
      <c r="E113" s="16" t="s">
        <v>114</v>
      </c>
      <c r="F113" s="16" t="s">
        <v>58</v>
      </c>
      <c r="G113" s="12">
        <v>1404.6</v>
      </c>
      <c r="H113" s="12">
        <v>1436.3</v>
      </c>
    </row>
    <row r="114" spans="1:8" s="23" customFormat="1" ht="15.75">
      <c r="A114" s="65" t="s">
        <v>59</v>
      </c>
      <c r="B114" s="16" t="s">
        <v>51</v>
      </c>
      <c r="C114" s="16" t="s">
        <v>2</v>
      </c>
      <c r="D114" s="16" t="s">
        <v>10</v>
      </c>
      <c r="E114" s="16" t="s">
        <v>114</v>
      </c>
      <c r="F114" s="16" t="s">
        <v>60</v>
      </c>
      <c r="G114" s="12">
        <v>2.3</v>
      </c>
      <c r="H114" s="12">
        <v>2.3</v>
      </c>
    </row>
    <row r="115" spans="1:8" ht="37.5">
      <c r="A115" s="37" t="s">
        <v>408</v>
      </c>
      <c r="B115" s="27">
        <v>903</v>
      </c>
      <c r="C115" s="18"/>
      <c r="D115" s="18"/>
      <c r="E115" s="18"/>
      <c r="F115" s="18"/>
      <c r="G115" s="13">
        <f>G116+G275</f>
        <v>607444.8</v>
      </c>
      <c r="H115" s="13">
        <f>H116+H275</f>
        <v>597337.0000000001</v>
      </c>
    </row>
    <row r="116" spans="1:8" ht="18.75">
      <c r="A116" s="24" t="s">
        <v>391</v>
      </c>
      <c r="B116" s="28" t="s">
        <v>35</v>
      </c>
      <c r="C116" s="25" t="s">
        <v>6</v>
      </c>
      <c r="D116" s="18"/>
      <c r="E116" s="18"/>
      <c r="F116" s="18"/>
      <c r="G116" s="11">
        <f>G117+G162+G213+G226+G250</f>
        <v>605876.9</v>
      </c>
      <c r="H116" s="11">
        <f>H117+H162+H213+H226+H250</f>
        <v>595769.1000000001</v>
      </c>
    </row>
    <row r="117" spans="1:8" ht="18.75">
      <c r="A117" s="37" t="s">
        <v>13</v>
      </c>
      <c r="B117" s="27">
        <v>903</v>
      </c>
      <c r="C117" s="25" t="s">
        <v>6</v>
      </c>
      <c r="D117" s="25" t="s">
        <v>3</v>
      </c>
      <c r="E117" s="25"/>
      <c r="F117" s="25"/>
      <c r="G117" s="13">
        <f>G118+G149+G158</f>
        <v>192414.6</v>
      </c>
      <c r="H117" s="13">
        <f>H118+H149+H158</f>
        <v>184472.4</v>
      </c>
    </row>
    <row r="118" spans="1:8" ht="19.5" customHeight="1">
      <c r="A118" s="83" t="s">
        <v>146</v>
      </c>
      <c r="B118" s="80" t="s">
        <v>35</v>
      </c>
      <c r="C118" s="70" t="s">
        <v>6</v>
      </c>
      <c r="D118" s="70" t="s">
        <v>3</v>
      </c>
      <c r="E118" s="70" t="s">
        <v>148</v>
      </c>
      <c r="F118" s="70"/>
      <c r="G118" s="72">
        <f>G119+G145</f>
        <v>190487.30000000002</v>
      </c>
      <c r="H118" s="72">
        <f>H119+H145</f>
        <v>181899.9</v>
      </c>
    </row>
    <row r="119" spans="1:8" ht="31.5">
      <c r="A119" s="83" t="s">
        <v>147</v>
      </c>
      <c r="B119" s="80" t="s">
        <v>35</v>
      </c>
      <c r="C119" s="70" t="s">
        <v>6</v>
      </c>
      <c r="D119" s="70" t="s">
        <v>3</v>
      </c>
      <c r="E119" s="70" t="s">
        <v>149</v>
      </c>
      <c r="F119" s="70"/>
      <c r="G119" s="72">
        <f>G120+G125+G132+G137+G140+G143+G123+G129</f>
        <v>188506.1</v>
      </c>
      <c r="H119" s="72">
        <f>H120+H125+H132+H137+H140+H143+H123+H129</f>
        <v>181790.9</v>
      </c>
    </row>
    <row r="120" spans="1:8" ht="47.25">
      <c r="A120" s="79" t="s">
        <v>423</v>
      </c>
      <c r="B120" s="80" t="s">
        <v>35</v>
      </c>
      <c r="C120" s="70" t="s">
        <v>6</v>
      </c>
      <c r="D120" s="70" t="s">
        <v>3</v>
      </c>
      <c r="E120" s="58" t="s">
        <v>377</v>
      </c>
      <c r="F120" s="17"/>
      <c r="G120" s="72">
        <f>G121+G122</f>
        <v>10188.4</v>
      </c>
      <c r="H120" s="72">
        <f>H121+H122</f>
        <v>10107.6</v>
      </c>
    </row>
    <row r="121" spans="1:8" ht="15.75">
      <c r="A121" s="15" t="s">
        <v>57</v>
      </c>
      <c r="B121" s="89" t="s">
        <v>35</v>
      </c>
      <c r="C121" s="105" t="s">
        <v>6</v>
      </c>
      <c r="D121" s="105" t="s">
        <v>3</v>
      </c>
      <c r="E121" s="108" t="s">
        <v>377</v>
      </c>
      <c r="F121" s="16" t="s">
        <v>58</v>
      </c>
      <c r="G121" s="69">
        <v>8717</v>
      </c>
      <c r="H121" s="69">
        <v>8662.1</v>
      </c>
    </row>
    <row r="122" spans="1:8" ht="15.75">
      <c r="A122" s="15" t="s">
        <v>75</v>
      </c>
      <c r="B122" s="19" t="s">
        <v>35</v>
      </c>
      <c r="C122" s="16" t="s">
        <v>6</v>
      </c>
      <c r="D122" s="16" t="s">
        <v>3</v>
      </c>
      <c r="E122" s="108" t="s">
        <v>377</v>
      </c>
      <c r="F122" s="105" t="s">
        <v>53</v>
      </c>
      <c r="G122" s="69">
        <v>1471.4</v>
      </c>
      <c r="H122" s="69">
        <v>1445.5</v>
      </c>
    </row>
    <row r="123" spans="1:8" ht="94.5">
      <c r="A123" s="144" t="s">
        <v>425</v>
      </c>
      <c r="B123" s="18" t="s">
        <v>35</v>
      </c>
      <c r="C123" s="17" t="s">
        <v>6</v>
      </c>
      <c r="D123" s="17" t="s">
        <v>3</v>
      </c>
      <c r="E123" s="58" t="s">
        <v>393</v>
      </c>
      <c r="F123" s="70"/>
      <c r="G123" s="72">
        <f>G124</f>
        <v>99.6</v>
      </c>
      <c r="H123" s="72">
        <f>H124</f>
        <v>97.9</v>
      </c>
    </row>
    <row r="124" spans="1:8" ht="15.75">
      <c r="A124" s="15" t="s">
        <v>57</v>
      </c>
      <c r="B124" s="19" t="s">
        <v>35</v>
      </c>
      <c r="C124" s="16" t="s">
        <v>6</v>
      </c>
      <c r="D124" s="16" t="s">
        <v>3</v>
      </c>
      <c r="E124" s="108" t="s">
        <v>393</v>
      </c>
      <c r="F124" s="105" t="s">
        <v>58</v>
      </c>
      <c r="G124" s="69">
        <v>99.6</v>
      </c>
      <c r="H124" s="69">
        <v>97.9</v>
      </c>
    </row>
    <row r="125" spans="1:8" ht="47.25">
      <c r="A125" s="167" t="s">
        <v>419</v>
      </c>
      <c r="B125" s="18" t="s">
        <v>35</v>
      </c>
      <c r="C125" s="17" t="s">
        <v>6</v>
      </c>
      <c r="D125" s="17" t="s">
        <v>3</v>
      </c>
      <c r="E125" s="70" t="s">
        <v>150</v>
      </c>
      <c r="F125" s="70"/>
      <c r="G125" s="72">
        <f>G126+G127+G128</f>
        <v>110944.09999999999</v>
      </c>
      <c r="H125" s="72">
        <f>H126+H127+H128</f>
        <v>116212.6</v>
      </c>
    </row>
    <row r="126" spans="1:8" ht="30" customHeight="1">
      <c r="A126" s="34" t="s">
        <v>93</v>
      </c>
      <c r="B126" s="19" t="s">
        <v>35</v>
      </c>
      <c r="C126" s="16" t="s">
        <v>6</v>
      </c>
      <c r="D126" s="16" t="s">
        <v>3</v>
      </c>
      <c r="E126" s="105" t="s">
        <v>150</v>
      </c>
      <c r="F126" s="105" t="s">
        <v>56</v>
      </c>
      <c r="G126" s="69">
        <v>89262.4</v>
      </c>
      <c r="H126" s="69">
        <v>93528.1</v>
      </c>
    </row>
    <row r="127" spans="1:8" ht="15.75">
      <c r="A127" s="15" t="s">
        <v>57</v>
      </c>
      <c r="B127" s="19" t="s">
        <v>35</v>
      </c>
      <c r="C127" s="16" t="s">
        <v>6</v>
      </c>
      <c r="D127" s="16" t="s">
        <v>3</v>
      </c>
      <c r="E127" s="105" t="s">
        <v>150</v>
      </c>
      <c r="F127" s="105" t="s">
        <v>58</v>
      </c>
      <c r="G127" s="69">
        <v>489.5</v>
      </c>
      <c r="H127" s="69">
        <v>489.5</v>
      </c>
    </row>
    <row r="128" spans="1:8" ht="15.75">
      <c r="A128" s="15" t="s">
        <v>75</v>
      </c>
      <c r="B128" s="19" t="s">
        <v>35</v>
      </c>
      <c r="C128" s="16" t="s">
        <v>6</v>
      </c>
      <c r="D128" s="16" t="s">
        <v>3</v>
      </c>
      <c r="E128" s="105" t="s">
        <v>150</v>
      </c>
      <c r="F128" s="16" t="s">
        <v>53</v>
      </c>
      <c r="G128" s="12">
        <v>21192.2</v>
      </c>
      <c r="H128" s="12">
        <v>22195</v>
      </c>
    </row>
    <row r="129" spans="1:8" ht="72.75" customHeight="1">
      <c r="A129" s="144" t="s">
        <v>422</v>
      </c>
      <c r="B129" s="18" t="s">
        <v>35</v>
      </c>
      <c r="C129" s="17" t="s">
        <v>6</v>
      </c>
      <c r="D129" s="17" t="s">
        <v>3</v>
      </c>
      <c r="E129" s="70" t="s">
        <v>394</v>
      </c>
      <c r="F129" s="17"/>
      <c r="G129" s="8">
        <f>G130+G131</f>
        <v>18517.6</v>
      </c>
      <c r="H129" s="8">
        <f>H130+H131</f>
        <v>11452.1</v>
      </c>
    </row>
    <row r="130" spans="1:8" ht="29.25" customHeight="1">
      <c r="A130" s="34" t="s">
        <v>93</v>
      </c>
      <c r="B130" s="19" t="s">
        <v>35</v>
      </c>
      <c r="C130" s="16" t="s">
        <v>6</v>
      </c>
      <c r="D130" s="16" t="s">
        <v>3</v>
      </c>
      <c r="E130" s="105" t="s">
        <v>394</v>
      </c>
      <c r="F130" s="16" t="s">
        <v>56</v>
      </c>
      <c r="G130" s="12">
        <v>15630</v>
      </c>
      <c r="H130" s="12">
        <v>9666.1</v>
      </c>
    </row>
    <row r="131" spans="1:8" ht="15.75">
      <c r="A131" s="15" t="s">
        <v>75</v>
      </c>
      <c r="B131" s="19" t="s">
        <v>35</v>
      </c>
      <c r="C131" s="16" t="s">
        <v>6</v>
      </c>
      <c r="D131" s="16" t="s">
        <v>3</v>
      </c>
      <c r="E131" s="105" t="s">
        <v>394</v>
      </c>
      <c r="F131" s="16" t="s">
        <v>53</v>
      </c>
      <c r="G131" s="12">
        <v>2887.6</v>
      </c>
      <c r="H131" s="12">
        <v>1786</v>
      </c>
    </row>
    <row r="132" spans="1:8" ht="15.75">
      <c r="A132" s="75" t="s">
        <v>97</v>
      </c>
      <c r="B132" s="18" t="s">
        <v>35</v>
      </c>
      <c r="C132" s="17" t="s">
        <v>6</v>
      </c>
      <c r="D132" s="17" t="s">
        <v>3</v>
      </c>
      <c r="E132" s="17" t="s">
        <v>151</v>
      </c>
      <c r="F132" s="17"/>
      <c r="G132" s="8">
        <f>G133+G134+G135+G136</f>
        <v>44294.5</v>
      </c>
      <c r="H132" s="8">
        <f>H133+H134+H135+H136</f>
        <v>41920.3</v>
      </c>
    </row>
    <row r="133" spans="1:8" s="67" customFormat="1" ht="30" customHeight="1">
      <c r="A133" s="34" t="s">
        <v>93</v>
      </c>
      <c r="B133" s="19" t="s">
        <v>35</v>
      </c>
      <c r="C133" s="16" t="s">
        <v>6</v>
      </c>
      <c r="D133" s="16" t="s">
        <v>3</v>
      </c>
      <c r="E133" s="16" t="s">
        <v>151</v>
      </c>
      <c r="F133" s="16" t="s">
        <v>56</v>
      </c>
      <c r="G133" s="12">
        <v>6957.1</v>
      </c>
      <c r="H133" s="12">
        <v>5539.1</v>
      </c>
    </row>
    <row r="134" spans="1:8" s="67" customFormat="1" ht="15.75">
      <c r="A134" s="15" t="s">
        <v>57</v>
      </c>
      <c r="B134" s="19" t="s">
        <v>35</v>
      </c>
      <c r="C134" s="16" t="s">
        <v>6</v>
      </c>
      <c r="D134" s="16" t="s">
        <v>3</v>
      </c>
      <c r="E134" s="16" t="s">
        <v>151</v>
      </c>
      <c r="F134" s="16" t="s">
        <v>58</v>
      </c>
      <c r="G134" s="12">
        <v>30729.1</v>
      </c>
      <c r="H134" s="12">
        <v>29988.4</v>
      </c>
    </row>
    <row r="135" spans="1:8" s="67" customFormat="1" ht="15.75">
      <c r="A135" s="15" t="s">
        <v>75</v>
      </c>
      <c r="B135" s="19" t="s">
        <v>35</v>
      </c>
      <c r="C135" s="16" t="s">
        <v>6</v>
      </c>
      <c r="D135" s="16" t="s">
        <v>3</v>
      </c>
      <c r="E135" s="16" t="s">
        <v>151</v>
      </c>
      <c r="F135" s="16" t="s">
        <v>53</v>
      </c>
      <c r="G135" s="12">
        <v>6052</v>
      </c>
      <c r="H135" s="12">
        <v>5836.5</v>
      </c>
    </row>
    <row r="136" spans="1:8" s="67" customFormat="1" ht="15.75">
      <c r="A136" s="65" t="s">
        <v>59</v>
      </c>
      <c r="B136" s="19" t="s">
        <v>35</v>
      </c>
      <c r="C136" s="16" t="s">
        <v>6</v>
      </c>
      <c r="D136" s="16" t="s">
        <v>3</v>
      </c>
      <c r="E136" s="16" t="s">
        <v>151</v>
      </c>
      <c r="F136" s="16" t="s">
        <v>60</v>
      </c>
      <c r="G136" s="12">
        <v>556.3</v>
      </c>
      <c r="H136" s="12">
        <v>556.3</v>
      </c>
    </row>
    <row r="137" spans="1:8" ht="31.5">
      <c r="A137" s="75" t="s">
        <v>152</v>
      </c>
      <c r="B137" s="18" t="s">
        <v>35</v>
      </c>
      <c r="C137" s="17" t="s">
        <v>6</v>
      </c>
      <c r="D137" s="17" t="s">
        <v>3</v>
      </c>
      <c r="E137" s="58" t="s">
        <v>153</v>
      </c>
      <c r="F137" s="17"/>
      <c r="G137" s="8">
        <f>G138+G139</f>
        <v>1601</v>
      </c>
      <c r="H137" s="8">
        <f>H138+H139</f>
        <v>1601</v>
      </c>
    </row>
    <row r="138" spans="1:8" ht="15.75">
      <c r="A138" s="15" t="s">
        <v>57</v>
      </c>
      <c r="B138" s="19" t="s">
        <v>35</v>
      </c>
      <c r="C138" s="16" t="s">
        <v>6</v>
      </c>
      <c r="D138" s="16" t="s">
        <v>3</v>
      </c>
      <c r="E138" s="108" t="s">
        <v>153</v>
      </c>
      <c r="F138" s="16" t="s">
        <v>58</v>
      </c>
      <c r="G138" s="12">
        <v>1328</v>
      </c>
      <c r="H138" s="12">
        <v>1328</v>
      </c>
    </row>
    <row r="139" spans="1:8" ht="15.75">
      <c r="A139" s="15" t="s">
        <v>75</v>
      </c>
      <c r="B139" s="19" t="s">
        <v>35</v>
      </c>
      <c r="C139" s="16" t="s">
        <v>6</v>
      </c>
      <c r="D139" s="16" t="s">
        <v>3</v>
      </c>
      <c r="E139" s="108" t="s">
        <v>153</v>
      </c>
      <c r="F139" s="16" t="s">
        <v>53</v>
      </c>
      <c r="G139" s="12">
        <v>273</v>
      </c>
      <c r="H139" s="12">
        <v>273</v>
      </c>
    </row>
    <row r="140" spans="1:8" ht="15.75">
      <c r="A140" s="75" t="s">
        <v>154</v>
      </c>
      <c r="B140" s="18" t="s">
        <v>35</v>
      </c>
      <c r="C140" s="17" t="s">
        <v>6</v>
      </c>
      <c r="D140" s="17" t="s">
        <v>3</v>
      </c>
      <c r="E140" s="58" t="s">
        <v>155</v>
      </c>
      <c r="F140" s="17"/>
      <c r="G140" s="8">
        <f>G141+G142</f>
        <v>2526.8</v>
      </c>
      <c r="H140" s="8">
        <f>H141+H142</f>
        <v>60</v>
      </c>
    </row>
    <row r="141" spans="1:8" ht="15.75">
      <c r="A141" s="15" t="s">
        <v>57</v>
      </c>
      <c r="B141" s="19" t="s">
        <v>35</v>
      </c>
      <c r="C141" s="16" t="s">
        <v>6</v>
      </c>
      <c r="D141" s="16" t="s">
        <v>3</v>
      </c>
      <c r="E141" s="108" t="s">
        <v>155</v>
      </c>
      <c r="F141" s="16" t="s">
        <v>58</v>
      </c>
      <c r="G141" s="12">
        <v>2044.8</v>
      </c>
      <c r="H141" s="12">
        <v>60</v>
      </c>
    </row>
    <row r="142" spans="1:8" ht="15.75">
      <c r="A142" s="15" t="s">
        <v>75</v>
      </c>
      <c r="B142" s="19" t="s">
        <v>35</v>
      </c>
      <c r="C142" s="16" t="s">
        <v>6</v>
      </c>
      <c r="D142" s="16" t="s">
        <v>3</v>
      </c>
      <c r="E142" s="108" t="s">
        <v>155</v>
      </c>
      <c r="F142" s="16" t="s">
        <v>53</v>
      </c>
      <c r="G142" s="12">
        <v>482</v>
      </c>
      <c r="H142" s="12">
        <v>0</v>
      </c>
    </row>
    <row r="143" spans="1:8" s="67" customFormat="1" ht="31.5">
      <c r="A143" s="76" t="s">
        <v>156</v>
      </c>
      <c r="B143" s="18" t="s">
        <v>35</v>
      </c>
      <c r="C143" s="17" t="s">
        <v>6</v>
      </c>
      <c r="D143" s="17" t="s">
        <v>3</v>
      </c>
      <c r="E143" s="58" t="s">
        <v>157</v>
      </c>
      <c r="F143" s="17"/>
      <c r="G143" s="8">
        <f>G144</f>
        <v>334.1</v>
      </c>
      <c r="H143" s="8">
        <f>H144</f>
        <v>339.4</v>
      </c>
    </row>
    <row r="144" spans="1:8" s="67" customFormat="1" ht="15.75">
      <c r="A144" s="15" t="s">
        <v>57</v>
      </c>
      <c r="B144" s="19" t="s">
        <v>35</v>
      </c>
      <c r="C144" s="16" t="s">
        <v>6</v>
      </c>
      <c r="D144" s="16" t="s">
        <v>3</v>
      </c>
      <c r="E144" s="108" t="s">
        <v>157</v>
      </c>
      <c r="F144" s="16" t="s">
        <v>58</v>
      </c>
      <c r="G144" s="12">
        <v>334.1</v>
      </c>
      <c r="H144" s="12">
        <v>339.4</v>
      </c>
    </row>
    <row r="145" spans="1:8" s="67" customFormat="1" ht="31.5">
      <c r="A145" s="76" t="s">
        <v>158</v>
      </c>
      <c r="B145" s="80" t="s">
        <v>35</v>
      </c>
      <c r="C145" s="70" t="s">
        <v>6</v>
      </c>
      <c r="D145" s="70" t="s">
        <v>3</v>
      </c>
      <c r="E145" s="107" t="s">
        <v>160</v>
      </c>
      <c r="F145" s="70"/>
      <c r="G145" s="72">
        <f>G146</f>
        <v>1981.2</v>
      </c>
      <c r="H145" s="72">
        <f>H146</f>
        <v>109</v>
      </c>
    </row>
    <row r="146" spans="1:8" s="1" customFormat="1" ht="15.75">
      <c r="A146" s="76" t="s">
        <v>159</v>
      </c>
      <c r="B146" s="80" t="s">
        <v>35</v>
      </c>
      <c r="C146" s="70" t="s">
        <v>6</v>
      </c>
      <c r="D146" s="70" t="s">
        <v>3</v>
      </c>
      <c r="E146" s="81" t="s">
        <v>161</v>
      </c>
      <c r="F146" s="70"/>
      <c r="G146" s="72">
        <f>G147+G148</f>
        <v>1981.2</v>
      </c>
      <c r="H146" s="72">
        <f>H147+H148</f>
        <v>109</v>
      </c>
    </row>
    <row r="147" spans="1:8" s="1" customFormat="1" ht="15.75">
      <c r="A147" s="15" t="s">
        <v>57</v>
      </c>
      <c r="B147" s="6" t="s">
        <v>35</v>
      </c>
      <c r="C147" s="39" t="s">
        <v>6</v>
      </c>
      <c r="D147" s="39" t="s">
        <v>3</v>
      </c>
      <c r="E147" s="60" t="s">
        <v>161</v>
      </c>
      <c r="F147" s="39" t="s">
        <v>58</v>
      </c>
      <c r="G147" s="5">
        <v>599</v>
      </c>
      <c r="H147" s="5">
        <v>109</v>
      </c>
    </row>
    <row r="148" spans="1:8" s="1" customFormat="1" ht="15.75">
      <c r="A148" s="15" t="s">
        <v>75</v>
      </c>
      <c r="B148" s="6" t="s">
        <v>35</v>
      </c>
      <c r="C148" s="39" t="s">
        <v>6</v>
      </c>
      <c r="D148" s="39" t="s">
        <v>3</v>
      </c>
      <c r="E148" s="60" t="s">
        <v>161</v>
      </c>
      <c r="F148" s="39" t="s">
        <v>53</v>
      </c>
      <c r="G148" s="5">
        <v>1382.2</v>
      </c>
      <c r="H148" s="5">
        <v>0</v>
      </c>
    </row>
    <row r="149" spans="1:8" s="1" customFormat="1" ht="31.5">
      <c r="A149" s="76" t="s">
        <v>371</v>
      </c>
      <c r="B149" s="46" t="s">
        <v>35</v>
      </c>
      <c r="C149" s="2" t="s">
        <v>6</v>
      </c>
      <c r="D149" s="2" t="s">
        <v>3</v>
      </c>
      <c r="E149" s="59" t="s">
        <v>118</v>
      </c>
      <c r="F149" s="2"/>
      <c r="G149" s="40">
        <f>G150+G154</f>
        <v>1020.9</v>
      </c>
      <c r="H149" s="40">
        <f>H150+H154</f>
        <v>1365.8</v>
      </c>
    </row>
    <row r="150" spans="1:8" s="1" customFormat="1" ht="31.5">
      <c r="A150" s="79" t="s">
        <v>368</v>
      </c>
      <c r="B150" s="46" t="s">
        <v>35</v>
      </c>
      <c r="C150" s="2" t="s">
        <v>6</v>
      </c>
      <c r="D150" s="2" t="s">
        <v>3</v>
      </c>
      <c r="E150" s="59" t="s">
        <v>120</v>
      </c>
      <c r="F150" s="2"/>
      <c r="G150" s="40">
        <f aca="true" t="shared" si="3" ref="G150:H152">G151</f>
        <v>300</v>
      </c>
      <c r="H150" s="40">
        <f t="shared" si="3"/>
        <v>300</v>
      </c>
    </row>
    <row r="151" spans="1:8" s="64" customFormat="1" ht="31.5">
      <c r="A151" s="79" t="s">
        <v>119</v>
      </c>
      <c r="B151" s="46" t="s">
        <v>35</v>
      </c>
      <c r="C151" s="2" t="s">
        <v>6</v>
      </c>
      <c r="D151" s="2" t="s">
        <v>3</v>
      </c>
      <c r="E151" s="59" t="s">
        <v>121</v>
      </c>
      <c r="F151" s="2"/>
      <c r="G151" s="40">
        <f t="shared" si="3"/>
        <v>300</v>
      </c>
      <c r="H151" s="40">
        <f t="shared" si="3"/>
        <v>300</v>
      </c>
    </row>
    <row r="152" spans="1:8" ht="15.75">
      <c r="A152" s="76" t="s">
        <v>97</v>
      </c>
      <c r="B152" s="18" t="s">
        <v>35</v>
      </c>
      <c r="C152" s="17" t="s">
        <v>6</v>
      </c>
      <c r="D152" s="17" t="s">
        <v>3</v>
      </c>
      <c r="E152" s="58" t="s">
        <v>122</v>
      </c>
      <c r="F152" s="17"/>
      <c r="G152" s="8">
        <f t="shared" si="3"/>
        <v>300</v>
      </c>
      <c r="H152" s="8">
        <f t="shared" si="3"/>
        <v>300</v>
      </c>
    </row>
    <row r="153" spans="1:8" ht="15.75">
      <c r="A153" s="15" t="s">
        <v>57</v>
      </c>
      <c r="B153" s="19" t="s">
        <v>35</v>
      </c>
      <c r="C153" s="16" t="s">
        <v>6</v>
      </c>
      <c r="D153" s="16" t="s">
        <v>3</v>
      </c>
      <c r="E153" s="108" t="s">
        <v>122</v>
      </c>
      <c r="F153" s="16" t="s">
        <v>58</v>
      </c>
      <c r="G153" s="12">
        <v>300</v>
      </c>
      <c r="H153" s="12">
        <v>300</v>
      </c>
    </row>
    <row r="154" spans="1:8" ht="31.5">
      <c r="A154" s="79" t="s">
        <v>369</v>
      </c>
      <c r="B154" s="18" t="s">
        <v>35</v>
      </c>
      <c r="C154" s="17" t="s">
        <v>6</v>
      </c>
      <c r="D154" s="17" t="s">
        <v>3</v>
      </c>
      <c r="E154" s="58" t="s">
        <v>164</v>
      </c>
      <c r="F154" s="17"/>
      <c r="G154" s="8">
        <f>G155</f>
        <v>720.9</v>
      </c>
      <c r="H154" s="8">
        <f>H155</f>
        <v>1065.8</v>
      </c>
    </row>
    <row r="155" spans="1:8" ht="31.5">
      <c r="A155" s="79" t="s">
        <v>163</v>
      </c>
      <c r="B155" s="18" t="s">
        <v>35</v>
      </c>
      <c r="C155" s="17" t="s">
        <v>6</v>
      </c>
      <c r="D155" s="17" t="s">
        <v>3</v>
      </c>
      <c r="E155" s="58" t="s">
        <v>165</v>
      </c>
      <c r="F155" s="17"/>
      <c r="G155" s="8">
        <f>G156+G157</f>
        <v>720.9</v>
      </c>
      <c r="H155" s="8">
        <f>H156+H157</f>
        <v>1065.8</v>
      </c>
    </row>
    <row r="156" spans="1:8" s="67" customFormat="1" ht="31.5" customHeight="1">
      <c r="A156" s="34" t="s">
        <v>93</v>
      </c>
      <c r="B156" s="19" t="s">
        <v>35</v>
      </c>
      <c r="C156" s="16" t="s">
        <v>6</v>
      </c>
      <c r="D156" s="16" t="s">
        <v>3</v>
      </c>
      <c r="E156" s="108" t="s">
        <v>165</v>
      </c>
      <c r="F156" s="16" t="s">
        <v>56</v>
      </c>
      <c r="G156" s="69">
        <v>491</v>
      </c>
      <c r="H156" s="69">
        <v>721</v>
      </c>
    </row>
    <row r="157" spans="1:8" s="67" customFormat="1" ht="23.25" customHeight="1">
      <c r="A157" s="15" t="s">
        <v>75</v>
      </c>
      <c r="B157" s="19" t="s">
        <v>35</v>
      </c>
      <c r="C157" s="16" t="s">
        <v>6</v>
      </c>
      <c r="D157" s="16" t="s">
        <v>3</v>
      </c>
      <c r="E157" s="108" t="s">
        <v>165</v>
      </c>
      <c r="F157" s="16" t="s">
        <v>53</v>
      </c>
      <c r="G157" s="5">
        <v>229.9</v>
      </c>
      <c r="H157" s="5">
        <v>344.8</v>
      </c>
    </row>
    <row r="158" spans="1:8" s="67" customFormat="1" ht="47.25">
      <c r="A158" s="83" t="s">
        <v>354</v>
      </c>
      <c r="B158" s="18" t="s">
        <v>35</v>
      </c>
      <c r="C158" s="17" t="s">
        <v>6</v>
      </c>
      <c r="D158" s="17" t="s">
        <v>3</v>
      </c>
      <c r="E158" s="107" t="s">
        <v>124</v>
      </c>
      <c r="F158" s="17"/>
      <c r="G158" s="8">
        <f aca="true" t="shared" si="4" ref="G158:H160">G159</f>
        <v>906.4</v>
      </c>
      <c r="H158" s="8">
        <f t="shared" si="4"/>
        <v>1206.7</v>
      </c>
    </row>
    <row r="159" spans="1:8" s="64" customFormat="1" ht="31.5">
      <c r="A159" s="84" t="s">
        <v>123</v>
      </c>
      <c r="B159" s="46" t="s">
        <v>35</v>
      </c>
      <c r="C159" s="2" t="s">
        <v>6</v>
      </c>
      <c r="D159" s="2" t="s">
        <v>3</v>
      </c>
      <c r="E159" s="59" t="s">
        <v>125</v>
      </c>
      <c r="F159" s="2"/>
      <c r="G159" s="40">
        <f t="shared" si="4"/>
        <v>906.4</v>
      </c>
      <c r="H159" s="40">
        <f t="shared" si="4"/>
        <v>1206.7</v>
      </c>
    </row>
    <row r="160" spans="1:8" s="64" customFormat="1" ht="15.75">
      <c r="A160" s="77" t="s">
        <v>166</v>
      </c>
      <c r="B160" s="46" t="s">
        <v>35</v>
      </c>
      <c r="C160" s="2" t="s">
        <v>6</v>
      </c>
      <c r="D160" s="2" t="s">
        <v>3</v>
      </c>
      <c r="E160" s="59" t="s">
        <v>167</v>
      </c>
      <c r="F160" s="2"/>
      <c r="G160" s="40">
        <f t="shared" si="4"/>
        <v>906.4</v>
      </c>
      <c r="H160" s="40">
        <f t="shared" si="4"/>
        <v>1206.7</v>
      </c>
    </row>
    <row r="161" spans="1:8" s="64" customFormat="1" ht="15.75">
      <c r="A161" s="15" t="s">
        <v>57</v>
      </c>
      <c r="B161" s="6" t="s">
        <v>35</v>
      </c>
      <c r="C161" s="39" t="s">
        <v>6</v>
      </c>
      <c r="D161" s="39" t="s">
        <v>3</v>
      </c>
      <c r="E161" s="60" t="s">
        <v>167</v>
      </c>
      <c r="F161" s="39" t="s">
        <v>58</v>
      </c>
      <c r="G161" s="5">
        <v>906.4</v>
      </c>
      <c r="H161" s="5">
        <v>1206.7</v>
      </c>
    </row>
    <row r="162" spans="1:8" ht="18.75">
      <c r="A162" s="24" t="s">
        <v>8</v>
      </c>
      <c r="B162" s="18" t="s">
        <v>35</v>
      </c>
      <c r="C162" s="25" t="s">
        <v>6</v>
      </c>
      <c r="D162" s="25" t="s">
        <v>7</v>
      </c>
      <c r="E162" s="25"/>
      <c r="F162" s="25"/>
      <c r="G162" s="13">
        <f>G163+G199+G208</f>
        <v>322573.2</v>
      </c>
      <c r="H162" s="13">
        <f>H163+H199+H208</f>
        <v>318368.30000000005</v>
      </c>
    </row>
    <row r="163" spans="1:8" ht="17.25" customHeight="1">
      <c r="A163" s="88" t="s">
        <v>146</v>
      </c>
      <c r="B163" s="18" t="s">
        <v>35</v>
      </c>
      <c r="C163" s="17" t="s">
        <v>6</v>
      </c>
      <c r="D163" s="17" t="s">
        <v>7</v>
      </c>
      <c r="E163" s="17" t="s">
        <v>148</v>
      </c>
      <c r="F163" s="17"/>
      <c r="G163" s="8">
        <f>G164+G186+G195</f>
        <v>317709</v>
      </c>
      <c r="H163" s="8">
        <f>H164+H186+H195</f>
        <v>312436</v>
      </c>
    </row>
    <row r="164" spans="1:8" ht="47.25">
      <c r="A164" s="76" t="s">
        <v>168</v>
      </c>
      <c r="B164" s="18" t="s">
        <v>35</v>
      </c>
      <c r="C164" s="17" t="s">
        <v>6</v>
      </c>
      <c r="D164" s="17" t="s">
        <v>7</v>
      </c>
      <c r="E164" s="17" t="s">
        <v>169</v>
      </c>
      <c r="F164" s="17"/>
      <c r="G164" s="8">
        <f>G165+G168+G175+G180+G183+G172</f>
        <v>287804.4</v>
      </c>
      <c r="H164" s="8">
        <f>H165+H168+H175+H180+H183+H172</f>
        <v>283161.3</v>
      </c>
    </row>
    <row r="165" spans="1:8" ht="47.25">
      <c r="A165" s="79" t="s">
        <v>423</v>
      </c>
      <c r="B165" s="80" t="s">
        <v>35</v>
      </c>
      <c r="C165" s="70" t="s">
        <v>6</v>
      </c>
      <c r="D165" s="17" t="s">
        <v>7</v>
      </c>
      <c r="E165" s="58" t="s">
        <v>377</v>
      </c>
      <c r="F165" s="17"/>
      <c r="G165" s="8">
        <f>G166+G167</f>
        <v>15770.8</v>
      </c>
      <c r="H165" s="8">
        <f>H166+H167</f>
        <v>15655.400000000001</v>
      </c>
    </row>
    <row r="166" spans="1:8" ht="15.75">
      <c r="A166" s="15" t="s">
        <v>57</v>
      </c>
      <c r="B166" s="89" t="s">
        <v>35</v>
      </c>
      <c r="C166" s="105" t="s">
        <v>6</v>
      </c>
      <c r="D166" s="16" t="s">
        <v>7</v>
      </c>
      <c r="E166" s="108" t="s">
        <v>377</v>
      </c>
      <c r="F166" s="16" t="s">
        <v>58</v>
      </c>
      <c r="G166" s="12">
        <v>10420.3</v>
      </c>
      <c r="H166" s="12">
        <v>10399.1</v>
      </c>
    </row>
    <row r="167" spans="1:8" ht="15.75">
      <c r="A167" s="15" t="s">
        <v>75</v>
      </c>
      <c r="B167" s="19" t="s">
        <v>35</v>
      </c>
      <c r="C167" s="16" t="s">
        <v>6</v>
      </c>
      <c r="D167" s="16" t="s">
        <v>7</v>
      </c>
      <c r="E167" s="108" t="s">
        <v>377</v>
      </c>
      <c r="F167" s="105" t="s">
        <v>53</v>
      </c>
      <c r="G167" s="12">
        <v>5350.5</v>
      </c>
      <c r="H167" s="12">
        <v>5256.3</v>
      </c>
    </row>
    <row r="168" spans="1:8" ht="63">
      <c r="A168" s="168" t="s">
        <v>420</v>
      </c>
      <c r="B168" s="18" t="s">
        <v>35</v>
      </c>
      <c r="C168" s="17" t="s">
        <v>6</v>
      </c>
      <c r="D168" s="17" t="s">
        <v>7</v>
      </c>
      <c r="E168" s="17" t="s">
        <v>170</v>
      </c>
      <c r="F168" s="17"/>
      <c r="G168" s="8">
        <f>G169+G170+G171</f>
        <v>187039</v>
      </c>
      <c r="H168" s="8">
        <f>H169+H170+H171</f>
        <v>197110.4</v>
      </c>
    </row>
    <row r="169" spans="1:8" s="67" customFormat="1" ht="31.5" customHeight="1">
      <c r="A169" s="34" t="s">
        <v>93</v>
      </c>
      <c r="B169" s="19" t="s">
        <v>35</v>
      </c>
      <c r="C169" s="16" t="s">
        <v>6</v>
      </c>
      <c r="D169" s="16" t="s">
        <v>7</v>
      </c>
      <c r="E169" s="16" t="s">
        <v>170</v>
      </c>
      <c r="F169" s="16" t="s">
        <v>56</v>
      </c>
      <c r="G169" s="12">
        <v>83374.2</v>
      </c>
      <c r="H169" s="12">
        <v>87960.4</v>
      </c>
    </row>
    <row r="170" spans="1:8" s="67" customFormat="1" ht="15.75">
      <c r="A170" s="15" t="s">
        <v>57</v>
      </c>
      <c r="B170" s="19" t="s">
        <v>35</v>
      </c>
      <c r="C170" s="16" t="s">
        <v>6</v>
      </c>
      <c r="D170" s="16" t="s">
        <v>7</v>
      </c>
      <c r="E170" s="16" t="s">
        <v>170</v>
      </c>
      <c r="F170" s="16" t="s">
        <v>58</v>
      </c>
      <c r="G170" s="69">
        <v>1294.5</v>
      </c>
      <c r="H170" s="69">
        <v>1294.5</v>
      </c>
    </row>
    <row r="171" spans="1:8" s="67" customFormat="1" ht="15.75">
      <c r="A171" s="15" t="s">
        <v>75</v>
      </c>
      <c r="B171" s="19" t="s">
        <v>35</v>
      </c>
      <c r="C171" s="16" t="s">
        <v>6</v>
      </c>
      <c r="D171" s="16" t="s">
        <v>7</v>
      </c>
      <c r="E171" s="16" t="s">
        <v>170</v>
      </c>
      <c r="F171" s="16" t="s">
        <v>53</v>
      </c>
      <c r="G171" s="12">
        <v>102370.3</v>
      </c>
      <c r="H171" s="12">
        <v>107855.5</v>
      </c>
    </row>
    <row r="172" spans="1:8" s="67" customFormat="1" ht="69" customHeight="1">
      <c r="A172" s="144" t="s">
        <v>422</v>
      </c>
      <c r="B172" s="18" t="s">
        <v>35</v>
      </c>
      <c r="C172" s="17" t="s">
        <v>6</v>
      </c>
      <c r="D172" s="17" t="s">
        <v>7</v>
      </c>
      <c r="E172" s="70" t="s">
        <v>394</v>
      </c>
      <c r="F172" s="17"/>
      <c r="G172" s="8">
        <f>G173+G174</f>
        <v>27770</v>
      </c>
      <c r="H172" s="8">
        <f>H173+H174</f>
        <v>17176</v>
      </c>
    </row>
    <row r="173" spans="1:8" s="67" customFormat="1" ht="30" customHeight="1">
      <c r="A173" s="34" t="s">
        <v>93</v>
      </c>
      <c r="B173" s="19" t="s">
        <v>35</v>
      </c>
      <c r="C173" s="16" t="s">
        <v>6</v>
      </c>
      <c r="D173" s="16" t="s">
        <v>7</v>
      </c>
      <c r="E173" s="105" t="s">
        <v>394</v>
      </c>
      <c r="F173" s="16" t="s">
        <v>56</v>
      </c>
      <c r="G173" s="12">
        <v>14485</v>
      </c>
      <c r="H173" s="12">
        <v>8959</v>
      </c>
    </row>
    <row r="174" spans="1:8" s="67" customFormat="1" ht="15.75">
      <c r="A174" s="15" t="s">
        <v>75</v>
      </c>
      <c r="B174" s="19" t="s">
        <v>35</v>
      </c>
      <c r="C174" s="16" t="s">
        <v>6</v>
      </c>
      <c r="D174" s="16" t="s">
        <v>7</v>
      </c>
      <c r="E174" s="105" t="s">
        <v>394</v>
      </c>
      <c r="F174" s="16" t="s">
        <v>53</v>
      </c>
      <c r="G174" s="12">
        <v>13285</v>
      </c>
      <c r="H174" s="12">
        <v>8217</v>
      </c>
    </row>
    <row r="175" spans="1:8" ht="15.75">
      <c r="A175" s="75" t="s">
        <v>97</v>
      </c>
      <c r="B175" s="18" t="s">
        <v>35</v>
      </c>
      <c r="C175" s="17" t="s">
        <v>6</v>
      </c>
      <c r="D175" s="17" t="s">
        <v>7</v>
      </c>
      <c r="E175" s="17" t="s">
        <v>374</v>
      </c>
      <c r="F175" s="17"/>
      <c r="G175" s="8">
        <f>SUM(G176:G179)</f>
        <v>49653.899999999994</v>
      </c>
      <c r="H175" s="8">
        <f>SUM(H176:H179)</f>
        <v>46969</v>
      </c>
    </row>
    <row r="176" spans="1:8" s="67" customFormat="1" ht="31.5" customHeight="1">
      <c r="A176" s="34" t="s">
        <v>93</v>
      </c>
      <c r="B176" s="19" t="s">
        <v>35</v>
      </c>
      <c r="C176" s="16" t="s">
        <v>6</v>
      </c>
      <c r="D176" s="16" t="s">
        <v>7</v>
      </c>
      <c r="E176" s="16" t="s">
        <v>374</v>
      </c>
      <c r="F176" s="16" t="s">
        <v>56</v>
      </c>
      <c r="G176" s="12">
        <v>4603.2</v>
      </c>
      <c r="H176" s="12">
        <v>3367.2</v>
      </c>
    </row>
    <row r="177" spans="1:8" s="67" customFormat="1" ht="15.75">
      <c r="A177" s="15" t="s">
        <v>57</v>
      </c>
      <c r="B177" s="19" t="s">
        <v>35</v>
      </c>
      <c r="C177" s="16" t="s">
        <v>6</v>
      </c>
      <c r="D177" s="16" t="s">
        <v>7</v>
      </c>
      <c r="E177" s="16" t="s">
        <v>374</v>
      </c>
      <c r="F177" s="16" t="s">
        <v>58</v>
      </c>
      <c r="G177" s="12">
        <v>14908.5</v>
      </c>
      <c r="H177" s="12">
        <v>13517.8</v>
      </c>
    </row>
    <row r="178" spans="1:8" s="67" customFormat="1" ht="15.75">
      <c r="A178" s="15" t="s">
        <v>75</v>
      </c>
      <c r="B178" s="19" t="s">
        <v>35</v>
      </c>
      <c r="C178" s="16" t="s">
        <v>6</v>
      </c>
      <c r="D178" s="16" t="s">
        <v>7</v>
      </c>
      <c r="E178" s="16" t="s">
        <v>374</v>
      </c>
      <c r="F178" s="16" t="s">
        <v>53</v>
      </c>
      <c r="G178" s="12">
        <f>25658+4015.5</f>
        <v>29673.5</v>
      </c>
      <c r="H178" s="12">
        <f>25531.8+4083.5</f>
        <v>29615.3</v>
      </c>
    </row>
    <row r="179" spans="1:8" s="67" customFormat="1" ht="15.75">
      <c r="A179" s="65" t="s">
        <v>59</v>
      </c>
      <c r="B179" s="19" t="s">
        <v>35</v>
      </c>
      <c r="C179" s="16" t="s">
        <v>6</v>
      </c>
      <c r="D179" s="16" t="s">
        <v>7</v>
      </c>
      <c r="E179" s="16" t="s">
        <v>374</v>
      </c>
      <c r="F179" s="16" t="s">
        <v>60</v>
      </c>
      <c r="G179" s="12">
        <v>468.7</v>
      </c>
      <c r="H179" s="12">
        <v>468.7</v>
      </c>
    </row>
    <row r="180" spans="1:8" ht="31.5">
      <c r="A180" s="75" t="s">
        <v>152</v>
      </c>
      <c r="B180" s="18" t="s">
        <v>35</v>
      </c>
      <c r="C180" s="17" t="s">
        <v>6</v>
      </c>
      <c r="D180" s="17" t="s">
        <v>7</v>
      </c>
      <c r="E180" s="58" t="s">
        <v>171</v>
      </c>
      <c r="F180" s="17"/>
      <c r="G180" s="8">
        <f>G181+G182</f>
        <v>6130.5</v>
      </c>
      <c r="H180" s="8">
        <f>H181+H182</f>
        <v>6130.5</v>
      </c>
    </row>
    <row r="181" spans="1:8" ht="15.75">
      <c r="A181" s="15" t="s">
        <v>57</v>
      </c>
      <c r="B181" s="19" t="s">
        <v>35</v>
      </c>
      <c r="C181" s="16" t="s">
        <v>6</v>
      </c>
      <c r="D181" s="16" t="s">
        <v>7</v>
      </c>
      <c r="E181" s="108" t="s">
        <v>171</v>
      </c>
      <c r="F181" s="16" t="s">
        <v>58</v>
      </c>
      <c r="G181" s="12">
        <v>2922.2</v>
      </c>
      <c r="H181" s="12">
        <v>2922.2</v>
      </c>
    </row>
    <row r="182" spans="1:8" ht="15.75">
      <c r="A182" s="15" t="s">
        <v>75</v>
      </c>
      <c r="B182" s="19" t="s">
        <v>35</v>
      </c>
      <c r="C182" s="16" t="s">
        <v>6</v>
      </c>
      <c r="D182" s="16" t="s">
        <v>7</v>
      </c>
      <c r="E182" s="108" t="s">
        <v>171</v>
      </c>
      <c r="F182" s="16" t="s">
        <v>53</v>
      </c>
      <c r="G182" s="12">
        <v>3208.3</v>
      </c>
      <c r="H182" s="12">
        <v>3208.3</v>
      </c>
    </row>
    <row r="183" spans="1:8" ht="15.75">
      <c r="A183" s="75" t="s">
        <v>375</v>
      </c>
      <c r="B183" s="18" t="s">
        <v>35</v>
      </c>
      <c r="C183" s="17" t="s">
        <v>6</v>
      </c>
      <c r="D183" s="17" t="s">
        <v>7</v>
      </c>
      <c r="E183" s="58" t="s">
        <v>172</v>
      </c>
      <c r="F183" s="17"/>
      <c r="G183" s="8">
        <f>G184+G185</f>
        <v>1440.2</v>
      </c>
      <c r="H183" s="8">
        <f>H184+H185</f>
        <v>120</v>
      </c>
    </row>
    <row r="184" spans="1:8" ht="15.75">
      <c r="A184" s="15" t="s">
        <v>57</v>
      </c>
      <c r="B184" s="19" t="s">
        <v>35</v>
      </c>
      <c r="C184" s="16" t="s">
        <v>6</v>
      </c>
      <c r="D184" s="16" t="s">
        <v>7</v>
      </c>
      <c r="E184" s="108" t="s">
        <v>172</v>
      </c>
      <c r="F184" s="16" t="s">
        <v>58</v>
      </c>
      <c r="G184" s="12">
        <v>595</v>
      </c>
      <c r="H184" s="12">
        <v>120</v>
      </c>
    </row>
    <row r="185" spans="1:8" ht="15.75">
      <c r="A185" s="15" t="s">
        <v>75</v>
      </c>
      <c r="B185" s="19" t="s">
        <v>35</v>
      </c>
      <c r="C185" s="16" t="s">
        <v>6</v>
      </c>
      <c r="D185" s="16" t="s">
        <v>7</v>
      </c>
      <c r="E185" s="108" t="s">
        <v>172</v>
      </c>
      <c r="F185" s="16" t="s">
        <v>53</v>
      </c>
      <c r="G185" s="12">
        <v>845.2</v>
      </c>
      <c r="H185" s="12">
        <v>0</v>
      </c>
    </row>
    <row r="186" spans="1:8" s="67" customFormat="1" ht="31.5">
      <c r="A186" s="76" t="s">
        <v>173</v>
      </c>
      <c r="B186" s="18" t="s">
        <v>35</v>
      </c>
      <c r="C186" s="17" t="s">
        <v>6</v>
      </c>
      <c r="D186" s="17" t="s">
        <v>7</v>
      </c>
      <c r="E186" s="58" t="s">
        <v>174</v>
      </c>
      <c r="F186" s="17"/>
      <c r="G186" s="8">
        <f>G187+G189+G193</f>
        <v>26805.600000000002</v>
      </c>
      <c r="H186" s="8">
        <f>H187+H189+H193</f>
        <v>29148.7</v>
      </c>
    </row>
    <row r="187" spans="1:8" s="67" customFormat="1" ht="47.25">
      <c r="A187" s="79" t="s">
        <v>423</v>
      </c>
      <c r="B187" s="80" t="s">
        <v>35</v>
      </c>
      <c r="C187" s="70" t="s">
        <v>6</v>
      </c>
      <c r="D187" s="17" t="s">
        <v>7</v>
      </c>
      <c r="E187" s="58" t="s">
        <v>377</v>
      </c>
      <c r="F187" s="17"/>
      <c r="G187" s="8">
        <f>G188</f>
        <v>740.1</v>
      </c>
      <c r="H187" s="8">
        <f>H188</f>
        <v>727.1</v>
      </c>
    </row>
    <row r="188" spans="1:8" s="67" customFormat="1" ht="15.75">
      <c r="A188" s="15" t="s">
        <v>57</v>
      </c>
      <c r="B188" s="89" t="s">
        <v>35</v>
      </c>
      <c r="C188" s="105" t="s">
        <v>6</v>
      </c>
      <c r="D188" s="16" t="s">
        <v>7</v>
      </c>
      <c r="E188" s="108" t="s">
        <v>377</v>
      </c>
      <c r="F188" s="16" t="s">
        <v>58</v>
      </c>
      <c r="G188" s="12">
        <v>740.1</v>
      </c>
      <c r="H188" s="12">
        <v>727.1</v>
      </c>
    </row>
    <row r="189" spans="1:8" ht="15.75">
      <c r="A189" s="75" t="s">
        <v>97</v>
      </c>
      <c r="B189" s="18" t="s">
        <v>35</v>
      </c>
      <c r="C189" s="17" t="s">
        <v>6</v>
      </c>
      <c r="D189" s="17" t="s">
        <v>7</v>
      </c>
      <c r="E189" s="58" t="s">
        <v>176</v>
      </c>
      <c r="F189" s="17"/>
      <c r="G189" s="8">
        <f>G190+G191+G192</f>
        <v>26015.500000000004</v>
      </c>
      <c r="H189" s="8">
        <f>H190+H191+H192</f>
        <v>28371.600000000002</v>
      </c>
    </row>
    <row r="190" spans="1:8" ht="30" customHeight="1">
      <c r="A190" s="34" t="s">
        <v>93</v>
      </c>
      <c r="B190" s="19" t="s">
        <v>35</v>
      </c>
      <c r="C190" s="16" t="s">
        <v>6</v>
      </c>
      <c r="D190" s="16" t="s">
        <v>7</v>
      </c>
      <c r="E190" s="108" t="s">
        <v>176</v>
      </c>
      <c r="F190" s="16" t="s">
        <v>56</v>
      </c>
      <c r="G190" s="12">
        <v>22345.4</v>
      </c>
      <c r="H190" s="12">
        <v>25157</v>
      </c>
    </row>
    <row r="191" spans="1:8" ht="15.75">
      <c r="A191" s="15" t="s">
        <v>57</v>
      </c>
      <c r="B191" s="19" t="s">
        <v>35</v>
      </c>
      <c r="C191" s="16" t="s">
        <v>6</v>
      </c>
      <c r="D191" s="16" t="s">
        <v>7</v>
      </c>
      <c r="E191" s="108" t="s">
        <v>176</v>
      </c>
      <c r="F191" s="16" t="s">
        <v>58</v>
      </c>
      <c r="G191" s="12">
        <v>3603.9</v>
      </c>
      <c r="H191" s="12">
        <v>3148.4</v>
      </c>
    </row>
    <row r="192" spans="1:8" ht="15.75">
      <c r="A192" s="65" t="s">
        <v>59</v>
      </c>
      <c r="B192" s="19" t="s">
        <v>35</v>
      </c>
      <c r="C192" s="16" t="s">
        <v>6</v>
      </c>
      <c r="D192" s="16" t="s">
        <v>7</v>
      </c>
      <c r="E192" s="108" t="s">
        <v>176</v>
      </c>
      <c r="F192" s="16" t="s">
        <v>60</v>
      </c>
      <c r="G192" s="12">
        <v>66.2</v>
      </c>
      <c r="H192" s="12">
        <v>66.2</v>
      </c>
    </row>
    <row r="193" spans="1:8" s="67" customFormat="1" ht="15.75">
      <c r="A193" s="75" t="s">
        <v>376</v>
      </c>
      <c r="B193" s="18" t="s">
        <v>35</v>
      </c>
      <c r="C193" s="17" t="s">
        <v>6</v>
      </c>
      <c r="D193" s="17" t="s">
        <v>7</v>
      </c>
      <c r="E193" s="58" t="s">
        <v>378</v>
      </c>
      <c r="F193" s="17"/>
      <c r="G193" s="8">
        <f>G194</f>
        <v>50</v>
      </c>
      <c r="H193" s="8">
        <f>H194</f>
        <v>50</v>
      </c>
    </row>
    <row r="194" spans="1:8" s="67" customFormat="1" ht="15.75">
      <c r="A194" s="15" t="s">
        <v>57</v>
      </c>
      <c r="B194" s="19" t="s">
        <v>35</v>
      </c>
      <c r="C194" s="16" t="s">
        <v>6</v>
      </c>
      <c r="D194" s="16" t="s">
        <v>7</v>
      </c>
      <c r="E194" s="108" t="s">
        <v>378</v>
      </c>
      <c r="F194" s="16" t="s">
        <v>58</v>
      </c>
      <c r="G194" s="12">
        <v>50</v>
      </c>
      <c r="H194" s="12">
        <v>50</v>
      </c>
    </row>
    <row r="195" spans="1:8" s="64" customFormat="1" ht="31.5">
      <c r="A195" s="76" t="s">
        <v>158</v>
      </c>
      <c r="B195" s="80" t="s">
        <v>35</v>
      </c>
      <c r="C195" s="70" t="s">
        <v>6</v>
      </c>
      <c r="D195" s="70" t="s">
        <v>7</v>
      </c>
      <c r="E195" s="81" t="s">
        <v>160</v>
      </c>
      <c r="F195" s="70"/>
      <c r="G195" s="72">
        <f>G196</f>
        <v>3099</v>
      </c>
      <c r="H195" s="72">
        <f>H196</f>
        <v>126</v>
      </c>
    </row>
    <row r="196" spans="1:8" s="64" customFormat="1" ht="15.75">
      <c r="A196" s="75" t="s">
        <v>159</v>
      </c>
      <c r="B196" s="80" t="s">
        <v>35</v>
      </c>
      <c r="C196" s="70" t="s">
        <v>6</v>
      </c>
      <c r="D196" s="70" t="s">
        <v>7</v>
      </c>
      <c r="E196" s="81" t="s">
        <v>161</v>
      </c>
      <c r="F196" s="70"/>
      <c r="G196" s="72">
        <f>G197+G198</f>
        <v>3099</v>
      </c>
      <c r="H196" s="72">
        <f>H197+H198</f>
        <v>126</v>
      </c>
    </row>
    <row r="197" spans="1:8" s="64" customFormat="1" ht="15.75">
      <c r="A197" s="15" t="s">
        <v>57</v>
      </c>
      <c r="B197" s="6" t="s">
        <v>35</v>
      </c>
      <c r="C197" s="39" t="s">
        <v>6</v>
      </c>
      <c r="D197" s="39" t="s">
        <v>7</v>
      </c>
      <c r="E197" s="60" t="s">
        <v>161</v>
      </c>
      <c r="F197" s="39" t="s">
        <v>58</v>
      </c>
      <c r="G197" s="5">
        <v>3014</v>
      </c>
      <c r="H197" s="5">
        <v>126</v>
      </c>
    </row>
    <row r="198" spans="1:8" s="64" customFormat="1" ht="15.75">
      <c r="A198" s="15" t="s">
        <v>75</v>
      </c>
      <c r="B198" s="6" t="s">
        <v>35</v>
      </c>
      <c r="C198" s="39" t="s">
        <v>6</v>
      </c>
      <c r="D198" s="39" t="s">
        <v>7</v>
      </c>
      <c r="E198" s="60" t="s">
        <v>161</v>
      </c>
      <c r="F198" s="39" t="s">
        <v>53</v>
      </c>
      <c r="G198" s="5">
        <v>85</v>
      </c>
      <c r="H198" s="5">
        <v>0</v>
      </c>
    </row>
    <row r="199" spans="1:8" s="64" customFormat="1" ht="31.5">
      <c r="A199" s="76" t="s">
        <v>371</v>
      </c>
      <c r="B199" s="6" t="s">
        <v>35</v>
      </c>
      <c r="C199" s="39" t="s">
        <v>6</v>
      </c>
      <c r="D199" s="39" t="s">
        <v>7</v>
      </c>
      <c r="E199" s="70" t="s">
        <v>118</v>
      </c>
      <c r="F199" s="39"/>
      <c r="G199" s="40">
        <f>G200+G204</f>
        <v>3527</v>
      </c>
      <c r="H199" s="40">
        <f>H200+H204</f>
        <v>4558.9</v>
      </c>
    </row>
    <row r="200" spans="1:8" ht="31.5">
      <c r="A200" s="79" t="s">
        <v>368</v>
      </c>
      <c r="B200" s="18" t="s">
        <v>35</v>
      </c>
      <c r="C200" s="17" t="s">
        <v>6</v>
      </c>
      <c r="D200" s="17" t="s">
        <v>7</v>
      </c>
      <c r="E200" s="70" t="s">
        <v>120</v>
      </c>
      <c r="F200" s="17"/>
      <c r="G200" s="8">
        <f aca="true" t="shared" si="5" ref="G200:H202">G201</f>
        <v>160</v>
      </c>
      <c r="H200" s="8">
        <f t="shared" si="5"/>
        <v>100</v>
      </c>
    </row>
    <row r="201" spans="1:8" ht="31.5">
      <c r="A201" s="79" t="s">
        <v>119</v>
      </c>
      <c r="B201" s="17" t="s">
        <v>35</v>
      </c>
      <c r="C201" s="17" t="s">
        <v>6</v>
      </c>
      <c r="D201" s="17" t="s">
        <v>7</v>
      </c>
      <c r="E201" s="70" t="s">
        <v>121</v>
      </c>
      <c r="F201" s="17"/>
      <c r="G201" s="8">
        <f t="shared" si="5"/>
        <v>160</v>
      </c>
      <c r="H201" s="8">
        <f t="shared" si="5"/>
        <v>100</v>
      </c>
    </row>
    <row r="202" spans="1:8" ht="15.75">
      <c r="A202" s="76" t="s">
        <v>97</v>
      </c>
      <c r="B202" s="18" t="s">
        <v>35</v>
      </c>
      <c r="C202" s="17" t="s">
        <v>6</v>
      </c>
      <c r="D202" s="17" t="s">
        <v>7</v>
      </c>
      <c r="E202" s="70" t="s">
        <v>122</v>
      </c>
      <c r="F202" s="17"/>
      <c r="G202" s="8">
        <f t="shared" si="5"/>
        <v>160</v>
      </c>
      <c r="H202" s="8">
        <f t="shared" si="5"/>
        <v>100</v>
      </c>
    </row>
    <row r="203" spans="1:8" s="67" customFormat="1" ht="15.75">
      <c r="A203" s="15" t="s">
        <v>57</v>
      </c>
      <c r="B203" s="16" t="s">
        <v>35</v>
      </c>
      <c r="C203" s="16" t="s">
        <v>6</v>
      </c>
      <c r="D203" s="16" t="s">
        <v>7</v>
      </c>
      <c r="E203" s="105" t="s">
        <v>122</v>
      </c>
      <c r="F203" s="16" t="s">
        <v>58</v>
      </c>
      <c r="G203" s="12">
        <v>160</v>
      </c>
      <c r="H203" s="12">
        <v>100</v>
      </c>
    </row>
    <row r="204" spans="1:8" ht="31.5">
      <c r="A204" s="79" t="s">
        <v>369</v>
      </c>
      <c r="B204" s="18" t="s">
        <v>35</v>
      </c>
      <c r="C204" s="17" t="s">
        <v>6</v>
      </c>
      <c r="D204" s="17" t="s">
        <v>7</v>
      </c>
      <c r="E204" s="17" t="s">
        <v>164</v>
      </c>
      <c r="F204" s="17"/>
      <c r="G204" s="8">
        <f>G205</f>
        <v>3367</v>
      </c>
      <c r="H204" s="8">
        <f>H205</f>
        <v>4458.9</v>
      </c>
    </row>
    <row r="205" spans="1:8" s="67" customFormat="1" ht="31.5">
      <c r="A205" s="79" t="s">
        <v>163</v>
      </c>
      <c r="B205" s="18" t="s">
        <v>35</v>
      </c>
      <c r="C205" s="17" t="s">
        <v>6</v>
      </c>
      <c r="D205" s="17" t="s">
        <v>7</v>
      </c>
      <c r="E205" s="17" t="s">
        <v>165</v>
      </c>
      <c r="F205" s="17"/>
      <c r="G205" s="8">
        <f>G206+G207</f>
        <v>3367</v>
      </c>
      <c r="H205" s="8">
        <f>H206+H207</f>
        <v>4458.9</v>
      </c>
    </row>
    <row r="206" spans="1:8" s="67" customFormat="1" ht="29.25" customHeight="1">
      <c r="A206" s="34" t="s">
        <v>93</v>
      </c>
      <c r="B206" s="19" t="s">
        <v>35</v>
      </c>
      <c r="C206" s="16" t="s">
        <v>6</v>
      </c>
      <c r="D206" s="16" t="s">
        <v>7</v>
      </c>
      <c r="E206" s="16" t="s">
        <v>165</v>
      </c>
      <c r="F206" s="16" t="s">
        <v>56</v>
      </c>
      <c r="G206" s="12">
        <v>1716.1</v>
      </c>
      <c r="H206" s="12">
        <v>2233.3</v>
      </c>
    </row>
    <row r="207" spans="1:8" ht="21.75" customHeight="1">
      <c r="A207" s="15" t="s">
        <v>75</v>
      </c>
      <c r="B207" s="19" t="s">
        <v>35</v>
      </c>
      <c r="C207" s="16" t="s">
        <v>6</v>
      </c>
      <c r="D207" s="16" t="s">
        <v>7</v>
      </c>
      <c r="E207" s="16" t="s">
        <v>165</v>
      </c>
      <c r="F207" s="16" t="s">
        <v>53</v>
      </c>
      <c r="G207" s="12">
        <v>1650.9</v>
      </c>
      <c r="H207" s="12">
        <v>2225.6</v>
      </c>
    </row>
    <row r="208" spans="1:8" s="67" customFormat="1" ht="47.25">
      <c r="A208" s="83" t="s">
        <v>354</v>
      </c>
      <c r="B208" s="18" t="s">
        <v>35</v>
      </c>
      <c r="C208" s="17" t="s">
        <v>6</v>
      </c>
      <c r="D208" s="17" t="s">
        <v>7</v>
      </c>
      <c r="E208" s="17" t="s">
        <v>124</v>
      </c>
      <c r="F208" s="17"/>
      <c r="G208" s="8">
        <f>G209</f>
        <v>1337.2</v>
      </c>
      <c r="H208" s="8">
        <f>H209</f>
        <v>1373.4</v>
      </c>
    </row>
    <row r="209" spans="1:8" s="67" customFormat="1" ht="31.5">
      <c r="A209" s="84" t="s">
        <v>123</v>
      </c>
      <c r="B209" s="18" t="s">
        <v>35</v>
      </c>
      <c r="C209" s="17" t="s">
        <v>6</v>
      </c>
      <c r="D209" s="17" t="s">
        <v>7</v>
      </c>
      <c r="E209" s="17" t="s">
        <v>125</v>
      </c>
      <c r="F209" s="17"/>
      <c r="G209" s="8">
        <f>G210</f>
        <v>1337.2</v>
      </c>
      <c r="H209" s="8">
        <f>H210</f>
        <v>1373.4</v>
      </c>
    </row>
    <row r="210" spans="1:8" ht="15.75">
      <c r="A210" s="77" t="s">
        <v>166</v>
      </c>
      <c r="B210" s="18" t="s">
        <v>35</v>
      </c>
      <c r="C210" s="17" t="s">
        <v>6</v>
      </c>
      <c r="D210" s="17" t="s">
        <v>7</v>
      </c>
      <c r="E210" s="17" t="s">
        <v>167</v>
      </c>
      <c r="F210" s="17"/>
      <c r="G210" s="8">
        <f>G211+G212</f>
        <v>1337.2</v>
      </c>
      <c r="H210" s="8">
        <f>H211+H212</f>
        <v>1373.4</v>
      </c>
    </row>
    <row r="211" spans="1:8" s="67" customFormat="1" ht="15.75">
      <c r="A211" s="15" t="s">
        <v>57</v>
      </c>
      <c r="B211" s="19" t="s">
        <v>35</v>
      </c>
      <c r="C211" s="16" t="s">
        <v>6</v>
      </c>
      <c r="D211" s="16" t="s">
        <v>7</v>
      </c>
      <c r="E211" s="16" t="s">
        <v>167</v>
      </c>
      <c r="F211" s="16" t="s">
        <v>58</v>
      </c>
      <c r="G211" s="12">
        <v>692.5</v>
      </c>
      <c r="H211" s="12">
        <v>1373.4</v>
      </c>
    </row>
    <row r="212" spans="1:8" ht="15.75">
      <c r="A212" s="15" t="s">
        <v>75</v>
      </c>
      <c r="B212" s="19" t="s">
        <v>35</v>
      </c>
      <c r="C212" s="16" t="s">
        <v>6</v>
      </c>
      <c r="D212" s="16" t="s">
        <v>7</v>
      </c>
      <c r="E212" s="16" t="s">
        <v>167</v>
      </c>
      <c r="F212" s="16" t="s">
        <v>53</v>
      </c>
      <c r="G212" s="12">
        <v>644.7</v>
      </c>
      <c r="H212" s="12">
        <v>0</v>
      </c>
    </row>
    <row r="213" spans="1:8" ht="18.75">
      <c r="A213" s="37" t="s">
        <v>52</v>
      </c>
      <c r="B213" s="25" t="s">
        <v>35</v>
      </c>
      <c r="C213" s="25" t="s">
        <v>6</v>
      </c>
      <c r="D213" s="25" t="s">
        <v>25</v>
      </c>
      <c r="E213" s="25"/>
      <c r="F213" s="25"/>
      <c r="G213" s="13">
        <f>G214</f>
        <v>98</v>
      </c>
      <c r="H213" s="13">
        <f>H214</f>
        <v>135</v>
      </c>
    </row>
    <row r="214" spans="1:8" ht="17.25" customHeight="1">
      <c r="A214" s="88" t="s">
        <v>146</v>
      </c>
      <c r="B214" s="17" t="s">
        <v>35</v>
      </c>
      <c r="C214" s="17" t="s">
        <v>6</v>
      </c>
      <c r="D214" s="17" t="s">
        <v>25</v>
      </c>
      <c r="E214" s="17" t="s">
        <v>148</v>
      </c>
      <c r="F214" s="17"/>
      <c r="G214" s="8">
        <f>G215+G218+G221</f>
        <v>98</v>
      </c>
      <c r="H214" s="8">
        <f>H215+H218+H221</f>
        <v>135</v>
      </c>
    </row>
    <row r="215" spans="1:8" ht="31.5">
      <c r="A215" s="83" t="s">
        <v>147</v>
      </c>
      <c r="B215" s="17" t="s">
        <v>35</v>
      </c>
      <c r="C215" s="17" t="s">
        <v>6</v>
      </c>
      <c r="D215" s="17" t="s">
        <v>25</v>
      </c>
      <c r="E215" s="17" t="s">
        <v>149</v>
      </c>
      <c r="F215" s="17"/>
      <c r="G215" s="8">
        <f>G216</f>
        <v>0</v>
      </c>
      <c r="H215" s="8">
        <f>H216</f>
        <v>27</v>
      </c>
    </row>
    <row r="216" spans="1:8" ht="15.75">
      <c r="A216" s="76" t="s">
        <v>97</v>
      </c>
      <c r="B216" s="17" t="s">
        <v>35</v>
      </c>
      <c r="C216" s="17" t="s">
        <v>6</v>
      </c>
      <c r="D216" s="17" t="s">
        <v>25</v>
      </c>
      <c r="E216" s="17" t="s">
        <v>151</v>
      </c>
      <c r="F216" s="17"/>
      <c r="G216" s="72">
        <f>G217</f>
        <v>0</v>
      </c>
      <c r="H216" s="72">
        <f>H217</f>
        <v>27</v>
      </c>
    </row>
    <row r="217" spans="1:8" ht="15.75">
      <c r="A217" s="15" t="s">
        <v>57</v>
      </c>
      <c r="B217" s="16" t="s">
        <v>35</v>
      </c>
      <c r="C217" s="16" t="s">
        <v>6</v>
      </c>
      <c r="D217" s="16" t="s">
        <v>25</v>
      </c>
      <c r="E217" s="16" t="s">
        <v>151</v>
      </c>
      <c r="F217" s="16" t="s">
        <v>58</v>
      </c>
      <c r="G217" s="69">
        <v>0</v>
      </c>
      <c r="H217" s="69">
        <v>27</v>
      </c>
    </row>
    <row r="218" spans="1:8" ht="31.5">
      <c r="A218" s="76" t="s">
        <v>173</v>
      </c>
      <c r="B218" s="17" t="s">
        <v>35</v>
      </c>
      <c r="C218" s="17" t="s">
        <v>6</v>
      </c>
      <c r="D218" s="17" t="s">
        <v>25</v>
      </c>
      <c r="E218" s="17" t="s">
        <v>174</v>
      </c>
      <c r="F218" s="17"/>
      <c r="G218" s="72">
        <f>G219</f>
        <v>0</v>
      </c>
      <c r="H218" s="72">
        <f>H219</f>
        <v>10</v>
      </c>
    </row>
    <row r="219" spans="1:8" ht="15.75">
      <c r="A219" s="76" t="s">
        <v>97</v>
      </c>
      <c r="B219" s="17" t="s">
        <v>35</v>
      </c>
      <c r="C219" s="17" t="s">
        <v>6</v>
      </c>
      <c r="D219" s="17" t="s">
        <v>25</v>
      </c>
      <c r="E219" s="17" t="s">
        <v>176</v>
      </c>
      <c r="F219" s="17"/>
      <c r="G219" s="72">
        <f>G220</f>
        <v>0</v>
      </c>
      <c r="H219" s="72">
        <f>H220</f>
        <v>10</v>
      </c>
    </row>
    <row r="220" spans="1:8" ht="15.75">
      <c r="A220" s="15" t="s">
        <v>57</v>
      </c>
      <c r="B220" s="16" t="s">
        <v>35</v>
      </c>
      <c r="C220" s="16" t="s">
        <v>6</v>
      </c>
      <c r="D220" s="16" t="s">
        <v>25</v>
      </c>
      <c r="E220" s="16" t="s">
        <v>176</v>
      </c>
      <c r="F220" s="16" t="s">
        <v>58</v>
      </c>
      <c r="G220" s="69">
        <v>0</v>
      </c>
      <c r="H220" s="69">
        <v>10</v>
      </c>
    </row>
    <row r="221" spans="1:8" ht="31.5">
      <c r="A221" s="76" t="s">
        <v>177</v>
      </c>
      <c r="B221" s="17" t="s">
        <v>35</v>
      </c>
      <c r="C221" s="17" t="s">
        <v>6</v>
      </c>
      <c r="D221" s="17" t="s">
        <v>25</v>
      </c>
      <c r="E221" s="17" t="s">
        <v>179</v>
      </c>
      <c r="F221" s="17"/>
      <c r="G221" s="8">
        <f>G222+G224</f>
        <v>98</v>
      </c>
      <c r="H221" s="8">
        <f>H222+H224</f>
        <v>98</v>
      </c>
    </row>
    <row r="222" spans="1:8" ht="15.75">
      <c r="A222" s="75" t="s">
        <v>178</v>
      </c>
      <c r="B222" s="17" t="s">
        <v>35</v>
      </c>
      <c r="C222" s="17" t="s">
        <v>6</v>
      </c>
      <c r="D222" s="17" t="s">
        <v>25</v>
      </c>
      <c r="E222" s="17" t="s">
        <v>180</v>
      </c>
      <c r="F222" s="17"/>
      <c r="G222" s="8">
        <f>G223</f>
        <v>16</v>
      </c>
      <c r="H222" s="8">
        <f>H223</f>
        <v>16</v>
      </c>
    </row>
    <row r="223" spans="1:8" ht="15.75">
      <c r="A223" s="15" t="s">
        <v>57</v>
      </c>
      <c r="B223" s="16" t="s">
        <v>35</v>
      </c>
      <c r="C223" s="16" t="s">
        <v>6</v>
      </c>
      <c r="D223" s="16" t="s">
        <v>25</v>
      </c>
      <c r="E223" s="16" t="s">
        <v>180</v>
      </c>
      <c r="F223" s="16" t="s">
        <v>58</v>
      </c>
      <c r="G223" s="12">
        <v>16</v>
      </c>
      <c r="H223" s="12">
        <v>16</v>
      </c>
    </row>
    <row r="224" spans="1:8" ht="15.75">
      <c r="A224" s="75" t="s">
        <v>97</v>
      </c>
      <c r="B224" s="17" t="s">
        <v>35</v>
      </c>
      <c r="C224" s="17" t="s">
        <v>6</v>
      </c>
      <c r="D224" s="17" t="s">
        <v>25</v>
      </c>
      <c r="E224" s="17" t="s">
        <v>181</v>
      </c>
      <c r="F224" s="17"/>
      <c r="G224" s="8">
        <f>G225</f>
        <v>82</v>
      </c>
      <c r="H224" s="8">
        <f>H225</f>
        <v>82</v>
      </c>
    </row>
    <row r="225" spans="1:8" ht="15.75">
      <c r="A225" s="15" t="s">
        <v>57</v>
      </c>
      <c r="B225" s="16" t="s">
        <v>35</v>
      </c>
      <c r="C225" s="16" t="s">
        <v>6</v>
      </c>
      <c r="D225" s="16" t="s">
        <v>25</v>
      </c>
      <c r="E225" s="16" t="s">
        <v>181</v>
      </c>
      <c r="F225" s="16" t="s">
        <v>58</v>
      </c>
      <c r="G225" s="12">
        <v>82</v>
      </c>
      <c r="H225" s="12">
        <v>82</v>
      </c>
    </row>
    <row r="226" spans="1:8" ht="18.75">
      <c r="A226" s="37" t="s">
        <v>14</v>
      </c>
      <c r="B226" s="18" t="s">
        <v>35</v>
      </c>
      <c r="C226" s="25" t="s">
        <v>6</v>
      </c>
      <c r="D226" s="25" t="s">
        <v>6</v>
      </c>
      <c r="E226" s="17"/>
      <c r="F226" s="17"/>
      <c r="G226" s="13">
        <f>G227+G245</f>
        <v>28831</v>
      </c>
      <c r="H226" s="13">
        <f>H227+H245</f>
        <v>30518.6</v>
      </c>
    </row>
    <row r="227" spans="1:8" ht="18" customHeight="1">
      <c r="A227" s="83" t="s">
        <v>182</v>
      </c>
      <c r="B227" s="17" t="s">
        <v>35</v>
      </c>
      <c r="C227" s="17" t="s">
        <v>6</v>
      </c>
      <c r="D227" s="17" t="s">
        <v>6</v>
      </c>
      <c r="E227" s="17" t="s">
        <v>148</v>
      </c>
      <c r="F227" s="16"/>
      <c r="G227" s="8">
        <f>G228+G235+G242</f>
        <v>28631</v>
      </c>
      <c r="H227" s="8">
        <f>H228+H235+H242</f>
        <v>30518.6</v>
      </c>
    </row>
    <row r="228" spans="1:8" ht="31.5">
      <c r="A228" s="76" t="s">
        <v>173</v>
      </c>
      <c r="B228" s="18" t="s">
        <v>35</v>
      </c>
      <c r="C228" s="17" t="s">
        <v>6</v>
      </c>
      <c r="D228" s="17" t="s">
        <v>6</v>
      </c>
      <c r="E228" s="17" t="s">
        <v>174</v>
      </c>
      <c r="F228" s="17"/>
      <c r="G228" s="8">
        <f>G231+G229</f>
        <v>24997.600000000002</v>
      </c>
      <c r="H228" s="8">
        <f>H231+H229</f>
        <v>26360.2</v>
      </c>
    </row>
    <row r="229" spans="1:8" ht="47.25">
      <c r="A229" s="79" t="s">
        <v>423</v>
      </c>
      <c r="B229" s="80" t="s">
        <v>35</v>
      </c>
      <c r="C229" s="70" t="s">
        <v>6</v>
      </c>
      <c r="D229" s="17" t="s">
        <v>6</v>
      </c>
      <c r="E229" s="58" t="s">
        <v>377</v>
      </c>
      <c r="F229" s="17"/>
      <c r="G229" s="8">
        <f>G230</f>
        <v>2609.9</v>
      </c>
      <c r="H229" s="8">
        <f>H230</f>
        <v>2584.8</v>
      </c>
    </row>
    <row r="230" spans="1:8" ht="15.75">
      <c r="A230" s="15" t="s">
        <v>57</v>
      </c>
      <c r="B230" s="89" t="s">
        <v>35</v>
      </c>
      <c r="C230" s="105" t="s">
        <v>6</v>
      </c>
      <c r="D230" s="16" t="s">
        <v>6</v>
      </c>
      <c r="E230" s="108" t="s">
        <v>377</v>
      </c>
      <c r="F230" s="16" t="s">
        <v>58</v>
      </c>
      <c r="G230" s="12">
        <v>2609.9</v>
      </c>
      <c r="H230" s="12">
        <v>2584.8</v>
      </c>
    </row>
    <row r="231" spans="1:8" s="67" customFormat="1" ht="15.75">
      <c r="A231" s="76" t="s">
        <v>183</v>
      </c>
      <c r="B231" s="18" t="s">
        <v>35</v>
      </c>
      <c r="C231" s="17" t="s">
        <v>6</v>
      </c>
      <c r="D231" s="17" t="s">
        <v>6</v>
      </c>
      <c r="E231" s="17" t="s">
        <v>176</v>
      </c>
      <c r="F231" s="17"/>
      <c r="G231" s="8">
        <f>G232+G233+G234</f>
        <v>22387.7</v>
      </c>
      <c r="H231" s="8">
        <f>H232+H233+H234</f>
        <v>23775.4</v>
      </c>
    </row>
    <row r="232" spans="1:8" s="67" customFormat="1" ht="30" customHeight="1">
      <c r="A232" s="34" t="s">
        <v>93</v>
      </c>
      <c r="B232" s="19" t="s">
        <v>35</v>
      </c>
      <c r="C232" s="16" t="s">
        <v>6</v>
      </c>
      <c r="D232" s="16" t="s">
        <v>6</v>
      </c>
      <c r="E232" s="16" t="s">
        <v>176</v>
      </c>
      <c r="F232" s="16" t="s">
        <v>56</v>
      </c>
      <c r="G232" s="12">
        <v>17884.5</v>
      </c>
      <c r="H232" s="12">
        <v>19003.9</v>
      </c>
    </row>
    <row r="233" spans="1:8" s="67" customFormat="1" ht="15.75">
      <c r="A233" s="15" t="s">
        <v>57</v>
      </c>
      <c r="B233" s="19" t="s">
        <v>35</v>
      </c>
      <c r="C233" s="16" t="s">
        <v>6</v>
      </c>
      <c r="D233" s="16" t="s">
        <v>6</v>
      </c>
      <c r="E233" s="16" t="s">
        <v>176</v>
      </c>
      <c r="F233" s="16" t="s">
        <v>58</v>
      </c>
      <c r="G233" s="12">
        <v>4011.8</v>
      </c>
      <c r="H233" s="12">
        <v>4280.1</v>
      </c>
    </row>
    <row r="234" spans="1:8" s="67" customFormat="1" ht="15.75">
      <c r="A234" s="65" t="s">
        <v>59</v>
      </c>
      <c r="B234" s="19" t="s">
        <v>35</v>
      </c>
      <c r="C234" s="16" t="s">
        <v>6</v>
      </c>
      <c r="D234" s="16" t="s">
        <v>6</v>
      </c>
      <c r="E234" s="16" t="s">
        <v>176</v>
      </c>
      <c r="F234" s="16" t="s">
        <v>60</v>
      </c>
      <c r="G234" s="12">
        <v>491.4</v>
      </c>
      <c r="H234" s="12">
        <v>491.4</v>
      </c>
    </row>
    <row r="235" spans="1:8" s="64" customFormat="1" ht="31.5">
      <c r="A235" s="76" t="s">
        <v>184</v>
      </c>
      <c r="B235" s="80" t="s">
        <v>35</v>
      </c>
      <c r="C235" s="70" t="s">
        <v>6</v>
      </c>
      <c r="D235" s="70" t="s">
        <v>6</v>
      </c>
      <c r="E235" s="70" t="s">
        <v>186</v>
      </c>
      <c r="F235" s="70"/>
      <c r="G235" s="72">
        <f>G236+G240</f>
        <v>3538.3999999999996</v>
      </c>
      <c r="H235" s="72">
        <f>H236+H240</f>
        <v>3538.3999999999996</v>
      </c>
    </row>
    <row r="236" spans="1:8" s="64" customFormat="1" ht="15.75">
      <c r="A236" s="76" t="s">
        <v>185</v>
      </c>
      <c r="B236" s="80" t="s">
        <v>35</v>
      </c>
      <c r="C236" s="70" t="s">
        <v>6</v>
      </c>
      <c r="D236" s="70" t="s">
        <v>6</v>
      </c>
      <c r="E236" s="70" t="s">
        <v>187</v>
      </c>
      <c r="F236" s="70"/>
      <c r="G236" s="72">
        <f>G237+G238+G239</f>
        <v>3322.3999999999996</v>
      </c>
      <c r="H236" s="72">
        <f>H237+H238+H239</f>
        <v>3322.3999999999996</v>
      </c>
    </row>
    <row r="237" spans="1:8" s="64" customFormat="1" ht="31.5" customHeight="1">
      <c r="A237" s="34" t="s">
        <v>93</v>
      </c>
      <c r="B237" s="6" t="s">
        <v>35</v>
      </c>
      <c r="C237" s="39" t="s">
        <v>6</v>
      </c>
      <c r="D237" s="39" t="s">
        <v>6</v>
      </c>
      <c r="E237" s="39" t="s">
        <v>187</v>
      </c>
      <c r="F237" s="39" t="s">
        <v>56</v>
      </c>
      <c r="G237" s="5">
        <v>274</v>
      </c>
      <c r="H237" s="5">
        <v>274</v>
      </c>
    </row>
    <row r="238" spans="1:8" s="64" customFormat="1" ht="15.75">
      <c r="A238" s="15" t="s">
        <v>57</v>
      </c>
      <c r="B238" s="6" t="s">
        <v>35</v>
      </c>
      <c r="C238" s="39" t="s">
        <v>6</v>
      </c>
      <c r="D238" s="39" t="s">
        <v>6</v>
      </c>
      <c r="E238" s="39" t="s">
        <v>187</v>
      </c>
      <c r="F238" s="39" t="s">
        <v>58</v>
      </c>
      <c r="G238" s="5">
        <v>1644.6</v>
      </c>
      <c r="H238" s="5">
        <v>1644.6</v>
      </c>
    </row>
    <row r="239" spans="1:8" s="64" customFormat="1" ht="15.75">
      <c r="A239" s="15" t="s">
        <v>75</v>
      </c>
      <c r="B239" s="6" t="s">
        <v>35</v>
      </c>
      <c r="C239" s="39" t="s">
        <v>6</v>
      </c>
      <c r="D239" s="39" t="s">
        <v>6</v>
      </c>
      <c r="E239" s="39" t="s">
        <v>187</v>
      </c>
      <c r="F239" s="39" t="s">
        <v>53</v>
      </c>
      <c r="G239" s="5">
        <v>1403.8</v>
      </c>
      <c r="H239" s="5">
        <v>1403.8</v>
      </c>
    </row>
    <row r="240" spans="1:8" ht="31.5">
      <c r="A240" s="75" t="s">
        <v>188</v>
      </c>
      <c r="B240" s="18" t="s">
        <v>35</v>
      </c>
      <c r="C240" s="17" t="s">
        <v>6</v>
      </c>
      <c r="D240" s="17" t="s">
        <v>6</v>
      </c>
      <c r="E240" s="58" t="s">
        <v>189</v>
      </c>
      <c r="F240" s="17"/>
      <c r="G240" s="8">
        <f>G241</f>
        <v>216</v>
      </c>
      <c r="H240" s="8">
        <f>H241</f>
        <v>216</v>
      </c>
    </row>
    <row r="241" spans="1:8" ht="15.75">
      <c r="A241" s="15" t="s">
        <v>57</v>
      </c>
      <c r="B241" s="19" t="s">
        <v>35</v>
      </c>
      <c r="C241" s="16" t="s">
        <v>6</v>
      </c>
      <c r="D241" s="16" t="s">
        <v>6</v>
      </c>
      <c r="E241" s="108" t="s">
        <v>189</v>
      </c>
      <c r="F241" s="16" t="s">
        <v>58</v>
      </c>
      <c r="G241" s="12">
        <v>216</v>
      </c>
      <c r="H241" s="12">
        <v>216</v>
      </c>
    </row>
    <row r="242" spans="1:8" ht="31.5">
      <c r="A242" s="76" t="s">
        <v>158</v>
      </c>
      <c r="B242" s="18" t="s">
        <v>35</v>
      </c>
      <c r="C242" s="17" t="s">
        <v>6</v>
      </c>
      <c r="D242" s="17" t="s">
        <v>6</v>
      </c>
      <c r="E242" s="58" t="s">
        <v>160</v>
      </c>
      <c r="F242" s="17"/>
      <c r="G242" s="72">
        <f>G243</f>
        <v>95</v>
      </c>
      <c r="H242" s="72">
        <f>H243</f>
        <v>620</v>
      </c>
    </row>
    <row r="243" spans="1:8" ht="15.75">
      <c r="A243" s="76" t="s">
        <v>159</v>
      </c>
      <c r="B243" s="18" t="s">
        <v>35</v>
      </c>
      <c r="C243" s="17" t="s">
        <v>6</v>
      </c>
      <c r="D243" s="17" t="s">
        <v>6</v>
      </c>
      <c r="E243" s="58" t="s">
        <v>161</v>
      </c>
      <c r="F243" s="17"/>
      <c r="G243" s="72">
        <f>G244</f>
        <v>95</v>
      </c>
      <c r="H243" s="72">
        <f>H244</f>
        <v>620</v>
      </c>
    </row>
    <row r="244" spans="1:8" s="67" customFormat="1" ht="15.75">
      <c r="A244" s="15" t="s">
        <v>57</v>
      </c>
      <c r="B244" s="19" t="s">
        <v>35</v>
      </c>
      <c r="C244" s="16" t="s">
        <v>6</v>
      </c>
      <c r="D244" s="16" t="s">
        <v>6</v>
      </c>
      <c r="E244" s="108" t="s">
        <v>161</v>
      </c>
      <c r="F244" s="16" t="s">
        <v>58</v>
      </c>
      <c r="G244" s="69">
        <v>95</v>
      </c>
      <c r="H244" s="69">
        <v>620</v>
      </c>
    </row>
    <row r="245" spans="1:8" s="64" customFormat="1" ht="31.5">
      <c r="A245" s="76" t="s">
        <v>371</v>
      </c>
      <c r="B245" s="80" t="s">
        <v>35</v>
      </c>
      <c r="C245" s="70" t="s">
        <v>6</v>
      </c>
      <c r="D245" s="70" t="s">
        <v>6</v>
      </c>
      <c r="E245" s="81" t="s">
        <v>118</v>
      </c>
      <c r="F245" s="70"/>
      <c r="G245" s="72">
        <f aca="true" t="shared" si="6" ref="G245:H248">G246</f>
        <v>200</v>
      </c>
      <c r="H245" s="72">
        <f t="shared" si="6"/>
        <v>0</v>
      </c>
    </row>
    <row r="246" spans="1:8" s="64" customFormat="1" ht="31.5">
      <c r="A246" s="79" t="s">
        <v>368</v>
      </c>
      <c r="B246" s="80" t="s">
        <v>35</v>
      </c>
      <c r="C246" s="70" t="s">
        <v>6</v>
      </c>
      <c r="D246" s="70" t="s">
        <v>6</v>
      </c>
      <c r="E246" s="81" t="s">
        <v>120</v>
      </c>
      <c r="F246" s="70"/>
      <c r="G246" s="72">
        <f t="shared" si="6"/>
        <v>200</v>
      </c>
      <c r="H246" s="72">
        <f t="shared" si="6"/>
        <v>0</v>
      </c>
    </row>
    <row r="247" spans="1:8" s="64" customFormat="1" ht="31.5">
      <c r="A247" s="79" t="s">
        <v>119</v>
      </c>
      <c r="B247" s="80" t="s">
        <v>35</v>
      </c>
      <c r="C247" s="70" t="s">
        <v>6</v>
      </c>
      <c r="D247" s="70" t="s">
        <v>6</v>
      </c>
      <c r="E247" s="81" t="s">
        <v>121</v>
      </c>
      <c r="F247" s="70"/>
      <c r="G247" s="72">
        <f t="shared" si="6"/>
        <v>200</v>
      </c>
      <c r="H247" s="72">
        <f t="shared" si="6"/>
        <v>0</v>
      </c>
    </row>
    <row r="248" spans="1:8" s="64" customFormat="1" ht="15.75">
      <c r="A248" s="76" t="s">
        <v>97</v>
      </c>
      <c r="B248" s="80" t="s">
        <v>35</v>
      </c>
      <c r="C248" s="70" t="s">
        <v>6</v>
      </c>
      <c r="D248" s="70" t="s">
        <v>6</v>
      </c>
      <c r="E248" s="81" t="s">
        <v>122</v>
      </c>
      <c r="F248" s="70"/>
      <c r="G248" s="72">
        <f t="shared" si="6"/>
        <v>200</v>
      </c>
      <c r="H248" s="72">
        <f t="shared" si="6"/>
        <v>0</v>
      </c>
    </row>
    <row r="249" spans="1:8" ht="15.75">
      <c r="A249" s="15" t="s">
        <v>57</v>
      </c>
      <c r="B249" s="19" t="s">
        <v>35</v>
      </c>
      <c r="C249" s="16" t="s">
        <v>6</v>
      </c>
      <c r="D249" s="16" t="s">
        <v>6</v>
      </c>
      <c r="E249" s="16" t="s">
        <v>122</v>
      </c>
      <c r="F249" s="16" t="s">
        <v>58</v>
      </c>
      <c r="G249" s="69">
        <v>200</v>
      </c>
      <c r="H249" s="69">
        <v>0</v>
      </c>
    </row>
    <row r="250" spans="1:8" ht="18.75">
      <c r="A250" s="37" t="s">
        <v>31</v>
      </c>
      <c r="B250" s="18" t="s">
        <v>35</v>
      </c>
      <c r="C250" s="25" t="s">
        <v>6</v>
      </c>
      <c r="D250" s="25" t="s">
        <v>26</v>
      </c>
      <c r="E250" s="25"/>
      <c r="F250" s="25"/>
      <c r="G250" s="13">
        <f>G251+G271</f>
        <v>61960.09999999999</v>
      </c>
      <c r="H250" s="13">
        <f>H251+H271</f>
        <v>62274.799999999996</v>
      </c>
    </row>
    <row r="251" spans="1:8" ht="18" customHeight="1">
      <c r="A251" s="88" t="s">
        <v>146</v>
      </c>
      <c r="B251" s="18" t="s">
        <v>35</v>
      </c>
      <c r="C251" s="17" t="s">
        <v>6</v>
      </c>
      <c r="D251" s="17" t="s">
        <v>26</v>
      </c>
      <c r="E251" s="17" t="s">
        <v>148</v>
      </c>
      <c r="F251" s="17"/>
      <c r="G251" s="8">
        <f>G252+G255+G260</f>
        <v>61606.09999999999</v>
      </c>
      <c r="H251" s="8">
        <f>H252+H255+H260</f>
        <v>61920.799999999996</v>
      </c>
    </row>
    <row r="252" spans="1:8" s="67" customFormat="1" ht="31.5">
      <c r="A252" s="76" t="s">
        <v>175</v>
      </c>
      <c r="B252" s="18" t="s">
        <v>35</v>
      </c>
      <c r="C252" s="17" t="s">
        <v>6</v>
      </c>
      <c r="D252" s="17" t="s">
        <v>26</v>
      </c>
      <c r="E252" s="17" t="s">
        <v>190</v>
      </c>
      <c r="F252" s="17"/>
      <c r="G252" s="8">
        <f>G253</f>
        <v>611.9</v>
      </c>
      <c r="H252" s="8">
        <f>H253</f>
        <v>611.9</v>
      </c>
    </row>
    <row r="253" spans="1:8" s="67" customFormat="1" ht="31.5">
      <c r="A253" s="83" t="s">
        <v>191</v>
      </c>
      <c r="B253" s="18" t="s">
        <v>35</v>
      </c>
      <c r="C253" s="17" t="s">
        <v>6</v>
      </c>
      <c r="D253" s="17" t="s">
        <v>26</v>
      </c>
      <c r="E253" s="17" t="s">
        <v>192</v>
      </c>
      <c r="F253" s="17"/>
      <c r="G253" s="8">
        <f>G254</f>
        <v>611.9</v>
      </c>
      <c r="H253" s="8">
        <f>H254</f>
        <v>611.9</v>
      </c>
    </row>
    <row r="254" spans="1:8" ht="15.75">
      <c r="A254" s="15" t="s">
        <v>57</v>
      </c>
      <c r="B254" s="19" t="s">
        <v>35</v>
      </c>
      <c r="C254" s="16" t="s">
        <v>6</v>
      </c>
      <c r="D254" s="16" t="s">
        <v>26</v>
      </c>
      <c r="E254" s="16" t="s">
        <v>192</v>
      </c>
      <c r="F254" s="16" t="s">
        <v>58</v>
      </c>
      <c r="G254" s="12">
        <v>611.9</v>
      </c>
      <c r="H254" s="12">
        <v>611.9</v>
      </c>
    </row>
    <row r="255" spans="1:8" ht="31.5">
      <c r="A255" s="76" t="s">
        <v>193</v>
      </c>
      <c r="B255" s="18" t="s">
        <v>35</v>
      </c>
      <c r="C255" s="17" t="s">
        <v>6</v>
      </c>
      <c r="D255" s="17" t="s">
        <v>26</v>
      </c>
      <c r="E255" s="17" t="s">
        <v>195</v>
      </c>
      <c r="F255" s="17"/>
      <c r="G255" s="8">
        <f>G256+G258</f>
        <v>998</v>
      </c>
      <c r="H255" s="8">
        <f>H256+H258</f>
        <v>998</v>
      </c>
    </row>
    <row r="256" spans="1:8" s="67" customFormat="1" ht="31.5">
      <c r="A256" s="76" t="s">
        <v>194</v>
      </c>
      <c r="B256" s="18" t="s">
        <v>35</v>
      </c>
      <c r="C256" s="17" t="s">
        <v>6</v>
      </c>
      <c r="D256" s="17" t="s">
        <v>26</v>
      </c>
      <c r="E256" s="17" t="s">
        <v>196</v>
      </c>
      <c r="F256" s="17"/>
      <c r="G256" s="8">
        <f>G257</f>
        <v>405</v>
      </c>
      <c r="H256" s="8">
        <f>H257</f>
        <v>405</v>
      </c>
    </row>
    <row r="257" spans="1:8" s="67" customFormat="1" ht="15.75">
      <c r="A257" s="15" t="s">
        <v>57</v>
      </c>
      <c r="B257" s="19" t="s">
        <v>35</v>
      </c>
      <c r="C257" s="16" t="s">
        <v>6</v>
      </c>
      <c r="D257" s="16" t="s">
        <v>26</v>
      </c>
      <c r="E257" s="16" t="s">
        <v>196</v>
      </c>
      <c r="F257" s="16" t="s">
        <v>58</v>
      </c>
      <c r="G257" s="12">
        <v>405</v>
      </c>
      <c r="H257" s="12">
        <v>405</v>
      </c>
    </row>
    <row r="258" spans="1:8" s="67" customFormat="1" ht="15.75">
      <c r="A258" s="76" t="s">
        <v>197</v>
      </c>
      <c r="B258" s="18" t="s">
        <v>35</v>
      </c>
      <c r="C258" s="17" t="s">
        <v>6</v>
      </c>
      <c r="D258" s="17" t="s">
        <v>26</v>
      </c>
      <c r="E258" s="17" t="s">
        <v>198</v>
      </c>
      <c r="F258" s="17"/>
      <c r="G258" s="8">
        <f>G259</f>
        <v>593</v>
      </c>
      <c r="H258" s="8">
        <f>H259</f>
        <v>593</v>
      </c>
    </row>
    <row r="259" spans="1:8" ht="15.75">
      <c r="A259" s="15" t="s">
        <v>57</v>
      </c>
      <c r="B259" s="19" t="s">
        <v>35</v>
      </c>
      <c r="C259" s="16" t="s">
        <v>6</v>
      </c>
      <c r="D259" s="16" t="s">
        <v>26</v>
      </c>
      <c r="E259" s="108" t="s">
        <v>198</v>
      </c>
      <c r="F259" s="16" t="s">
        <v>58</v>
      </c>
      <c r="G259" s="12">
        <v>593</v>
      </c>
      <c r="H259" s="12">
        <v>593</v>
      </c>
    </row>
    <row r="260" spans="1:8" ht="31.5">
      <c r="A260" s="76" t="s">
        <v>177</v>
      </c>
      <c r="B260" s="18" t="s">
        <v>35</v>
      </c>
      <c r="C260" s="17" t="s">
        <v>6</v>
      </c>
      <c r="D260" s="17" t="s">
        <v>26</v>
      </c>
      <c r="E260" s="58" t="s">
        <v>179</v>
      </c>
      <c r="F260" s="17"/>
      <c r="G260" s="8">
        <f>G263+G267+G261</f>
        <v>59996.19999999999</v>
      </c>
      <c r="H260" s="8">
        <f>H263+H267+H261</f>
        <v>60310.899999999994</v>
      </c>
    </row>
    <row r="261" spans="1:8" ht="47.25">
      <c r="A261" s="79" t="s">
        <v>423</v>
      </c>
      <c r="B261" s="80" t="s">
        <v>35</v>
      </c>
      <c r="C261" s="70" t="s">
        <v>6</v>
      </c>
      <c r="D261" s="17" t="s">
        <v>26</v>
      </c>
      <c r="E261" s="58" t="s">
        <v>377</v>
      </c>
      <c r="F261" s="17"/>
      <c r="G261" s="72">
        <f>G262</f>
        <v>624.2</v>
      </c>
      <c r="H261" s="72">
        <f>H262</f>
        <v>613.2</v>
      </c>
    </row>
    <row r="262" spans="1:8" ht="15.75">
      <c r="A262" s="15" t="s">
        <v>57</v>
      </c>
      <c r="B262" s="89" t="s">
        <v>35</v>
      </c>
      <c r="C262" s="105" t="s">
        <v>6</v>
      </c>
      <c r="D262" s="16" t="s">
        <v>26</v>
      </c>
      <c r="E262" s="108" t="s">
        <v>377</v>
      </c>
      <c r="F262" s="16" t="s">
        <v>58</v>
      </c>
      <c r="G262" s="69">
        <v>624.2</v>
      </c>
      <c r="H262" s="69">
        <v>613.2</v>
      </c>
    </row>
    <row r="263" spans="1:8" ht="15.75">
      <c r="A263" s="76" t="s">
        <v>178</v>
      </c>
      <c r="B263" s="18" t="s">
        <v>35</v>
      </c>
      <c r="C263" s="17" t="s">
        <v>6</v>
      </c>
      <c r="D263" s="17" t="s">
        <v>26</v>
      </c>
      <c r="E263" s="58" t="s">
        <v>180</v>
      </c>
      <c r="F263" s="17"/>
      <c r="G263" s="8">
        <f>G264+G265+G266</f>
        <v>6986</v>
      </c>
      <c r="H263" s="8">
        <f>H264+H265+H266</f>
        <v>6705.900000000001</v>
      </c>
    </row>
    <row r="264" spans="1:8" ht="30" customHeight="1">
      <c r="A264" s="34" t="s">
        <v>93</v>
      </c>
      <c r="B264" s="19" t="s">
        <v>35</v>
      </c>
      <c r="C264" s="16" t="s">
        <v>6</v>
      </c>
      <c r="D264" s="16" t="s">
        <v>26</v>
      </c>
      <c r="E264" s="108" t="s">
        <v>180</v>
      </c>
      <c r="F264" s="16" t="s">
        <v>56</v>
      </c>
      <c r="G264" s="12">
        <v>6502.6</v>
      </c>
      <c r="H264" s="12">
        <v>6252.6</v>
      </c>
    </row>
    <row r="265" spans="1:8" s="67" customFormat="1" ht="15.75">
      <c r="A265" s="15" t="s">
        <v>57</v>
      </c>
      <c r="B265" s="19" t="s">
        <v>35</v>
      </c>
      <c r="C265" s="16" t="s">
        <v>6</v>
      </c>
      <c r="D265" s="16" t="s">
        <v>26</v>
      </c>
      <c r="E265" s="108" t="s">
        <v>180</v>
      </c>
      <c r="F265" s="16" t="s">
        <v>58</v>
      </c>
      <c r="G265" s="12">
        <v>468.4</v>
      </c>
      <c r="H265" s="12">
        <v>438.3</v>
      </c>
    </row>
    <row r="266" spans="1:8" s="29" customFormat="1" ht="18">
      <c r="A266" s="65" t="s">
        <v>59</v>
      </c>
      <c r="B266" s="19" t="s">
        <v>35</v>
      </c>
      <c r="C266" s="16" t="s">
        <v>6</v>
      </c>
      <c r="D266" s="16" t="s">
        <v>26</v>
      </c>
      <c r="E266" s="108" t="s">
        <v>180</v>
      </c>
      <c r="F266" s="16" t="s">
        <v>60</v>
      </c>
      <c r="G266" s="12">
        <v>15</v>
      </c>
      <c r="H266" s="12">
        <v>15</v>
      </c>
    </row>
    <row r="267" spans="1:8" s="29" customFormat="1" ht="18">
      <c r="A267" s="76" t="s">
        <v>183</v>
      </c>
      <c r="B267" s="18" t="s">
        <v>35</v>
      </c>
      <c r="C267" s="17" t="s">
        <v>6</v>
      </c>
      <c r="D267" s="17" t="s">
        <v>26</v>
      </c>
      <c r="E267" s="17" t="s">
        <v>181</v>
      </c>
      <c r="F267" s="17"/>
      <c r="G267" s="8">
        <f>G268+G269+G270</f>
        <v>52385.99999999999</v>
      </c>
      <c r="H267" s="8">
        <f>H268+H269+H270</f>
        <v>52991.799999999996</v>
      </c>
    </row>
    <row r="268" spans="1:8" s="29" customFormat="1" ht="30" customHeight="1">
      <c r="A268" s="34" t="s">
        <v>93</v>
      </c>
      <c r="B268" s="19" t="s">
        <v>35</v>
      </c>
      <c r="C268" s="16" t="s">
        <v>6</v>
      </c>
      <c r="D268" s="16" t="s">
        <v>26</v>
      </c>
      <c r="E268" s="16" t="s">
        <v>181</v>
      </c>
      <c r="F268" s="16" t="s">
        <v>56</v>
      </c>
      <c r="G268" s="12">
        <v>46287.2</v>
      </c>
      <c r="H268" s="12">
        <v>46858.5</v>
      </c>
    </row>
    <row r="269" spans="1:8" s="68" customFormat="1" ht="18">
      <c r="A269" s="15" t="s">
        <v>57</v>
      </c>
      <c r="B269" s="19" t="s">
        <v>35</v>
      </c>
      <c r="C269" s="16" t="s">
        <v>6</v>
      </c>
      <c r="D269" s="16" t="s">
        <v>26</v>
      </c>
      <c r="E269" s="16" t="s">
        <v>181</v>
      </c>
      <c r="F269" s="16" t="s">
        <v>58</v>
      </c>
      <c r="G269" s="12">
        <v>6036.1</v>
      </c>
      <c r="H269" s="12">
        <v>6070.6</v>
      </c>
    </row>
    <row r="270" spans="1:8" s="29" customFormat="1" ht="18">
      <c r="A270" s="65" t="s">
        <v>59</v>
      </c>
      <c r="B270" s="19" t="s">
        <v>35</v>
      </c>
      <c r="C270" s="16" t="s">
        <v>6</v>
      </c>
      <c r="D270" s="16" t="s">
        <v>26</v>
      </c>
      <c r="E270" s="16" t="s">
        <v>181</v>
      </c>
      <c r="F270" s="16" t="s">
        <v>60</v>
      </c>
      <c r="G270" s="12">
        <v>62.7</v>
      </c>
      <c r="H270" s="12">
        <v>62.7</v>
      </c>
    </row>
    <row r="271" spans="1:8" s="29" customFormat="1" ht="31.5">
      <c r="A271" s="76" t="s">
        <v>371</v>
      </c>
      <c r="B271" s="170" t="s">
        <v>35</v>
      </c>
      <c r="C271" s="70" t="s">
        <v>6</v>
      </c>
      <c r="D271" s="70" t="s">
        <v>26</v>
      </c>
      <c r="E271" s="81" t="s">
        <v>118</v>
      </c>
      <c r="F271" s="70"/>
      <c r="G271" s="40">
        <f aca="true" t="shared" si="7" ref="G271:H273">G272</f>
        <v>354</v>
      </c>
      <c r="H271" s="40">
        <f t="shared" si="7"/>
        <v>354</v>
      </c>
    </row>
    <row r="272" spans="1:8" s="29" customFormat="1" ht="31.5">
      <c r="A272" s="79" t="s">
        <v>369</v>
      </c>
      <c r="B272" s="18" t="s">
        <v>35</v>
      </c>
      <c r="C272" s="17" t="s">
        <v>6</v>
      </c>
      <c r="D272" s="17" t="s">
        <v>26</v>
      </c>
      <c r="E272" s="17" t="s">
        <v>164</v>
      </c>
      <c r="F272" s="17"/>
      <c r="G272" s="40">
        <f t="shared" si="7"/>
        <v>354</v>
      </c>
      <c r="H272" s="40">
        <f t="shared" si="7"/>
        <v>354</v>
      </c>
    </row>
    <row r="273" spans="1:8" s="29" customFormat="1" ht="31.5">
      <c r="A273" s="79" t="s">
        <v>163</v>
      </c>
      <c r="B273" s="18" t="s">
        <v>35</v>
      </c>
      <c r="C273" s="17" t="s">
        <v>6</v>
      </c>
      <c r="D273" s="17" t="s">
        <v>26</v>
      </c>
      <c r="E273" s="17" t="s">
        <v>165</v>
      </c>
      <c r="F273" s="17"/>
      <c r="G273" s="40">
        <f t="shared" si="7"/>
        <v>354</v>
      </c>
      <c r="H273" s="40">
        <f t="shared" si="7"/>
        <v>354</v>
      </c>
    </row>
    <row r="274" spans="1:8" s="29" customFormat="1" ht="33.75" customHeight="1">
      <c r="A274" s="34" t="s">
        <v>93</v>
      </c>
      <c r="B274" s="19" t="s">
        <v>35</v>
      </c>
      <c r="C274" s="16" t="s">
        <v>6</v>
      </c>
      <c r="D274" s="16" t="s">
        <v>26</v>
      </c>
      <c r="E274" s="16" t="s">
        <v>165</v>
      </c>
      <c r="F274" s="16" t="s">
        <v>56</v>
      </c>
      <c r="G274" s="5">
        <v>354</v>
      </c>
      <c r="H274" s="5">
        <v>354</v>
      </c>
    </row>
    <row r="275" spans="1:8" s="29" customFormat="1" ht="18.75">
      <c r="A275" s="24" t="s">
        <v>27</v>
      </c>
      <c r="B275" s="25" t="s">
        <v>35</v>
      </c>
      <c r="C275" s="25" t="s">
        <v>28</v>
      </c>
      <c r="D275" s="17"/>
      <c r="E275" s="17"/>
      <c r="F275" s="17"/>
      <c r="G275" s="13">
        <f>G276+G281</f>
        <v>1567.9</v>
      </c>
      <c r="H275" s="13">
        <f>H276+H281</f>
        <v>1567.9</v>
      </c>
    </row>
    <row r="276" spans="1:8" s="29" customFormat="1" ht="18.75">
      <c r="A276" s="37" t="s">
        <v>30</v>
      </c>
      <c r="B276" s="25" t="s">
        <v>35</v>
      </c>
      <c r="C276" s="25" t="s">
        <v>28</v>
      </c>
      <c r="D276" s="25" t="s">
        <v>17</v>
      </c>
      <c r="E276" s="25"/>
      <c r="F276" s="16"/>
      <c r="G276" s="13">
        <f aca="true" t="shared" si="8" ref="G276:H279">G277</f>
        <v>350</v>
      </c>
      <c r="H276" s="13">
        <f t="shared" si="8"/>
        <v>350</v>
      </c>
    </row>
    <row r="277" spans="1:8" s="30" customFormat="1" ht="15.75">
      <c r="A277" s="90" t="s">
        <v>71</v>
      </c>
      <c r="B277" s="17" t="s">
        <v>35</v>
      </c>
      <c r="C277" s="17" t="s">
        <v>28</v>
      </c>
      <c r="D277" s="17" t="s">
        <v>17</v>
      </c>
      <c r="E277" s="17" t="s">
        <v>199</v>
      </c>
      <c r="F277" s="16"/>
      <c r="G277" s="8">
        <f t="shared" si="8"/>
        <v>350</v>
      </c>
      <c r="H277" s="8">
        <f t="shared" si="8"/>
        <v>350</v>
      </c>
    </row>
    <row r="278" spans="1:8" s="30" customFormat="1" ht="15.75">
      <c r="A278" s="90" t="s">
        <v>201</v>
      </c>
      <c r="B278" s="17" t="s">
        <v>35</v>
      </c>
      <c r="C278" s="17" t="s">
        <v>28</v>
      </c>
      <c r="D278" s="17" t="s">
        <v>17</v>
      </c>
      <c r="E278" s="17" t="s">
        <v>200</v>
      </c>
      <c r="F278" s="17"/>
      <c r="G278" s="8">
        <f t="shared" si="8"/>
        <v>350</v>
      </c>
      <c r="H278" s="8">
        <f t="shared" si="8"/>
        <v>350</v>
      </c>
    </row>
    <row r="279" spans="1:8" s="23" customFormat="1" ht="31.5">
      <c r="A279" s="52" t="s">
        <v>202</v>
      </c>
      <c r="B279" s="17" t="s">
        <v>35</v>
      </c>
      <c r="C279" s="17" t="s">
        <v>28</v>
      </c>
      <c r="D279" s="17" t="s">
        <v>17</v>
      </c>
      <c r="E279" s="17" t="s">
        <v>203</v>
      </c>
      <c r="F279" s="2"/>
      <c r="G279" s="8">
        <f t="shared" si="8"/>
        <v>350</v>
      </c>
      <c r="H279" s="8">
        <f t="shared" si="8"/>
        <v>350</v>
      </c>
    </row>
    <row r="280" spans="1:8" s="30" customFormat="1" ht="30" customHeight="1">
      <c r="A280" s="34" t="s">
        <v>93</v>
      </c>
      <c r="B280" s="16" t="s">
        <v>35</v>
      </c>
      <c r="C280" s="16" t="s">
        <v>28</v>
      </c>
      <c r="D280" s="16" t="s">
        <v>17</v>
      </c>
      <c r="E280" s="108" t="s">
        <v>203</v>
      </c>
      <c r="F280" s="16" t="s">
        <v>56</v>
      </c>
      <c r="G280" s="12">
        <v>350</v>
      </c>
      <c r="H280" s="12">
        <v>350</v>
      </c>
    </row>
    <row r="281" spans="1:8" s="30" customFormat="1" ht="18.75">
      <c r="A281" s="146" t="s">
        <v>81</v>
      </c>
      <c r="B281" s="25" t="s">
        <v>35</v>
      </c>
      <c r="C281" s="25" t="s">
        <v>28</v>
      </c>
      <c r="D281" s="25" t="s">
        <v>10</v>
      </c>
      <c r="E281" s="147"/>
      <c r="F281" s="25"/>
      <c r="G281" s="13">
        <f aca="true" t="shared" si="9" ref="G281:H283">G282</f>
        <v>1217.9</v>
      </c>
      <c r="H281" s="13">
        <f t="shared" si="9"/>
        <v>1217.9</v>
      </c>
    </row>
    <row r="282" spans="1:8" s="30" customFormat="1" ht="15.75">
      <c r="A282" s="90" t="s">
        <v>71</v>
      </c>
      <c r="B282" s="17" t="s">
        <v>35</v>
      </c>
      <c r="C282" s="17" t="s">
        <v>28</v>
      </c>
      <c r="D282" s="17" t="s">
        <v>10</v>
      </c>
      <c r="E282" s="17" t="s">
        <v>199</v>
      </c>
      <c r="F282" s="17"/>
      <c r="G282" s="8">
        <f t="shared" si="9"/>
        <v>1217.9</v>
      </c>
      <c r="H282" s="8">
        <f t="shared" si="9"/>
        <v>1217.9</v>
      </c>
    </row>
    <row r="283" spans="1:8" s="30" customFormat="1" ht="15.75">
      <c r="A283" s="95" t="s">
        <v>390</v>
      </c>
      <c r="B283" s="17" t="s">
        <v>35</v>
      </c>
      <c r="C283" s="17" t="s">
        <v>28</v>
      </c>
      <c r="D283" s="17" t="s">
        <v>10</v>
      </c>
      <c r="E283" s="58" t="s">
        <v>204</v>
      </c>
      <c r="F283" s="17"/>
      <c r="G283" s="8">
        <f t="shared" si="9"/>
        <v>1217.9</v>
      </c>
      <c r="H283" s="8">
        <f t="shared" si="9"/>
        <v>1217.9</v>
      </c>
    </row>
    <row r="284" spans="1:8" s="30" customFormat="1" ht="31.5">
      <c r="A284" s="138" t="s">
        <v>86</v>
      </c>
      <c r="B284" s="17" t="s">
        <v>35</v>
      </c>
      <c r="C284" s="17" t="s">
        <v>28</v>
      </c>
      <c r="D284" s="17" t="s">
        <v>10</v>
      </c>
      <c r="E284" s="92" t="s">
        <v>205</v>
      </c>
      <c r="F284" s="17"/>
      <c r="G284" s="8">
        <f>G285+G286</f>
        <v>1217.9</v>
      </c>
      <c r="H284" s="8">
        <f>H285+H286</f>
        <v>1217.9</v>
      </c>
    </row>
    <row r="285" spans="1:8" s="23" customFormat="1" ht="15.75">
      <c r="A285" s="15" t="s">
        <v>57</v>
      </c>
      <c r="B285" s="16" t="s">
        <v>35</v>
      </c>
      <c r="C285" s="16" t="s">
        <v>28</v>
      </c>
      <c r="D285" s="16" t="s">
        <v>10</v>
      </c>
      <c r="E285" s="91" t="s">
        <v>205</v>
      </c>
      <c r="F285" s="16" t="s">
        <v>58</v>
      </c>
      <c r="G285" s="12">
        <v>587.9</v>
      </c>
      <c r="H285" s="12">
        <v>587.9</v>
      </c>
    </row>
    <row r="286" spans="1:8" s="23" customFormat="1" ht="15.75">
      <c r="A286" s="15" t="s">
        <v>75</v>
      </c>
      <c r="B286" s="16" t="s">
        <v>35</v>
      </c>
      <c r="C286" s="16" t="s">
        <v>28</v>
      </c>
      <c r="D286" s="16" t="s">
        <v>10</v>
      </c>
      <c r="E286" s="91" t="s">
        <v>205</v>
      </c>
      <c r="F286" s="16" t="s">
        <v>53</v>
      </c>
      <c r="G286" s="12">
        <v>630</v>
      </c>
      <c r="H286" s="12">
        <v>630</v>
      </c>
    </row>
    <row r="287" spans="1:8" s="29" customFormat="1" ht="37.5">
      <c r="A287" s="37" t="s">
        <v>409</v>
      </c>
      <c r="B287" s="28" t="s">
        <v>36</v>
      </c>
      <c r="C287" s="16"/>
      <c r="D287" s="16"/>
      <c r="E287" s="16"/>
      <c r="F287" s="16"/>
      <c r="G287" s="13">
        <f>G288+G367+G388+G414+G430+G480+G487+G493+G520+G536</f>
        <v>131398.5</v>
      </c>
      <c r="H287" s="13">
        <f>H288+H367+H388+H414+H430+H480+H487+H493+H520+H536</f>
        <v>128204.9</v>
      </c>
    </row>
    <row r="288" spans="1:8" s="29" customFormat="1" ht="18.75">
      <c r="A288" s="24" t="s">
        <v>11</v>
      </c>
      <c r="B288" s="28" t="s">
        <v>36</v>
      </c>
      <c r="C288" s="25" t="s">
        <v>3</v>
      </c>
      <c r="D288" s="18"/>
      <c r="E288" s="18"/>
      <c r="F288" s="18"/>
      <c r="G288" s="13">
        <f>G289+G295+G320+G315</f>
        <v>73454</v>
      </c>
      <c r="H288" s="13">
        <f>H289+H295+H320+H315</f>
        <v>73595.9</v>
      </c>
    </row>
    <row r="289" spans="1:8" ht="37.5">
      <c r="A289" s="37" t="s">
        <v>18</v>
      </c>
      <c r="B289" s="28" t="s">
        <v>36</v>
      </c>
      <c r="C289" s="25" t="s">
        <v>3</v>
      </c>
      <c r="D289" s="25" t="s">
        <v>7</v>
      </c>
      <c r="E289" s="148"/>
      <c r="F289" s="148"/>
      <c r="G289" s="13">
        <f aca="true" t="shared" si="10" ref="G289:H293">G290</f>
        <v>3161.9</v>
      </c>
      <c r="H289" s="13">
        <f t="shared" si="10"/>
        <v>3331.9</v>
      </c>
    </row>
    <row r="290" spans="1:8" ht="31.5">
      <c r="A290" s="76" t="s">
        <v>371</v>
      </c>
      <c r="B290" s="80" t="s">
        <v>36</v>
      </c>
      <c r="C290" s="70" t="s">
        <v>3</v>
      </c>
      <c r="D290" s="70" t="s">
        <v>7</v>
      </c>
      <c r="E290" s="70" t="s">
        <v>118</v>
      </c>
      <c r="F290" s="70"/>
      <c r="G290" s="72">
        <f t="shared" si="10"/>
        <v>3161.9</v>
      </c>
      <c r="H290" s="72">
        <f t="shared" si="10"/>
        <v>3331.9</v>
      </c>
    </row>
    <row r="291" spans="1:8" ht="15.75">
      <c r="A291" s="76" t="s">
        <v>206</v>
      </c>
      <c r="B291" s="80" t="s">
        <v>36</v>
      </c>
      <c r="C291" s="70" t="s">
        <v>3</v>
      </c>
      <c r="D291" s="70" t="s">
        <v>7</v>
      </c>
      <c r="E291" s="70" t="s">
        <v>209</v>
      </c>
      <c r="F291" s="70"/>
      <c r="G291" s="72">
        <f t="shared" si="10"/>
        <v>3161.9</v>
      </c>
      <c r="H291" s="72">
        <f t="shared" si="10"/>
        <v>3331.9</v>
      </c>
    </row>
    <row r="292" spans="1:8" ht="31.5">
      <c r="A292" s="76" t="s">
        <v>207</v>
      </c>
      <c r="B292" s="80" t="s">
        <v>36</v>
      </c>
      <c r="C292" s="70" t="s">
        <v>3</v>
      </c>
      <c r="D292" s="70" t="s">
        <v>7</v>
      </c>
      <c r="E292" s="70" t="s">
        <v>210</v>
      </c>
      <c r="F292" s="70"/>
      <c r="G292" s="72">
        <f t="shared" si="10"/>
        <v>3161.9</v>
      </c>
      <c r="H292" s="72">
        <f t="shared" si="10"/>
        <v>3331.9</v>
      </c>
    </row>
    <row r="293" spans="1:8" ht="15.75">
      <c r="A293" s="76" t="s">
        <v>208</v>
      </c>
      <c r="B293" s="70" t="s">
        <v>36</v>
      </c>
      <c r="C293" s="70" t="s">
        <v>3</v>
      </c>
      <c r="D293" s="70" t="s">
        <v>7</v>
      </c>
      <c r="E293" s="70" t="s">
        <v>211</v>
      </c>
      <c r="F293" s="70"/>
      <c r="G293" s="72">
        <f t="shared" si="10"/>
        <v>3161.9</v>
      </c>
      <c r="H293" s="72">
        <f t="shared" si="10"/>
        <v>3331.9</v>
      </c>
    </row>
    <row r="294" spans="1:8" ht="30" customHeight="1">
      <c r="A294" s="34" t="s">
        <v>93</v>
      </c>
      <c r="B294" s="16" t="s">
        <v>36</v>
      </c>
      <c r="C294" s="16" t="s">
        <v>3</v>
      </c>
      <c r="D294" s="16" t="s">
        <v>7</v>
      </c>
      <c r="E294" s="16" t="s">
        <v>211</v>
      </c>
      <c r="F294" s="16" t="s">
        <v>56</v>
      </c>
      <c r="G294" s="12">
        <v>3161.9</v>
      </c>
      <c r="H294" s="12">
        <v>3331.9</v>
      </c>
    </row>
    <row r="295" spans="1:8" ht="56.25">
      <c r="A295" s="24" t="s">
        <v>12</v>
      </c>
      <c r="B295" s="25" t="s">
        <v>36</v>
      </c>
      <c r="C295" s="25" t="s">
        <v>3</v>
      </c>
      <c r="D295" s="25" t="s">
        <v>10</v>
      </c>
      <c r="E295" s="25"/>
      <c r="F295" s="25"/>
      <c r="G295" s="13">
        <f>G296+G311</f>
        <v>56876.7</v>
      </c>
      <c r="H295" s="13">
        <f>H296+H311</f>
        <v>54808.899999999994</v>
      </c>
    </row>
    <row r="296" spans="1:8" ht="31.5">
      <c r="A296" s="76" t="s">
        <v>371</v>
      </c>
      <c r="B296" s="17" t="s">
        <v>36</v>
      </c>
      <c r="C296" s="17" t="s">
        <v>3</v>
      </c>
      <c r="D296" s="17" t="s">
        <v>10</v>
      </c>
      <c r="E296" s="17" t="s">
        <v>118</v>
      </c>
      <c r="F296" s="16"/>
      <c r="G296" s="8">
        <f>G297</f>
        <v>56876.7</v>
      </c>
      <c r="H296" s="8">
        <f>H297</f>
        <v>54525.399999999994</v>
      </c>
    </row>
    <row r="297" spans="1:8" ht="15.75">
      <c r="A297" s="76" t="s">
        <v>206</v>
      </c>
      <c r="B297" s="17" t="s">
        <v>36</v>
      </c>
      <c r="C297" s="17" t="s">
        <v>3</v>
      </c>
      <c r="D297" s="17" t="s">
        <v>10</v>
      </c>
      <c r="E297" s="17" t="s">
        <v>209</v>
      </c>
      <c r="F297" s="17"/>
      <c r="G297" s="8">
        <f>G298+G308</f>
        <v>56876.7</v>
      </c>
      <c r="H297" s="8">
        <f>H298+H308</f>
        <v>54525.399999999994</v>
      </c>
    </row>
    <row r="298" spans="1:8" s="67" customFormat="1" ht="31.5">
      <c r="A298" s="76" t="s">
        <v>207</v>
      </c>
      <c r="B298" s="70" t="s">
        <v>36</v>
      </c>
      <c r="C298" s="70" t="s">
        <v>3</v>
      </c>
      <c r="D298" s="70" t="s">
        <v>10</v>
      </c>
      <c r="E298" s="70" t="s">
        <v>210</v>
      </c>
      <c r="F298" s="70"/>
      <c r="G298" s="72">
        <f>G299+G301+G305</f>
        <v>55460.7</v>
      </c>
      <c r="H298" s="72">
        <f>H299+H301+H305</f>
        <v>53109.399999999994</v>
      </c>
    </row>
    <row r="299" spans="1:8" s="67" customFormat="1" ht="47.25">
      <c r="A299" s="79" t="s">
        <v>423</v>
      </c>
      <c r="B299" s="70" t="s">
        <v>36</v>
      </c>
      <c r="C299" s="70" t="s">
        <v>3</v>
      </c>
      <c r="D299" s="70" t="s">
        <v>10</v>
      </c>
      <c r="E299" s="70" t="s">
        <v>212</v>
      </c>
      <c r="F299" s="70"/>
      <c r="G299" s="72">
        <f>G300</f>
        <v>902.9</v>
      </c>
      <c r="H299" s="72">
        <f>H300</f>
        <v>888.7</v>
      </c>
    </row>
    <row r="300" spans="1:8" s="67" customFormat="1" ht="15.75">
      <c r="A300" s="82" t="s">
        <v>57</v>
      </c>
      <c r="B300" s="105" t="s">
        <v>36</v>
      </c>
      <c r="C300" s="105" t="s">
        <v>3</v>
      </c>
      <c r="D300" s="105" t="s">
        <v>10</v>
      </c>
      <c r="E300" s="105" t="s">
        <v>212</v>
      </c>
      <c r="F300" s="105" t="s">
        <v>58</v>
      </c>
      <c r="G300" s="69">
        <v>902.9</v>
      </c>
      <c r="H300" s="69">
        <v>888.7</v>
      </c>
    </row>
    <row r="301" spans="1:8" s="67" customFormat="1" ht="15.75">
      <c r="A301" s="76" t="s">
        <v>208</v>
      </c>
      <c r="B301" s="17" t="s">
        <v>36</v>
      </c>
      <c r="C301" s="17" t="s">
        <v>3</v>
      </c>
      <c r="D301" s="17" t="s">
        <v>10</v>
      </c>
      <c r="E301" s="17" t="s">
        <v>211</v>
      </c>
      <c r="F301" s="17"/>
      <c r="G301" s="40">
        <f>G302+G303+G304</f>
        <v>46352.399999999994</v>
      </c>
      <c r="H301" s="40">
        <f>H302+H303+H304</f>
        <v>44180.5</v>
      </c>
    </row>
    <row r="302" spans="1:8" s="67" customFormat="1" ht="31.5" customHeight="1">
      <c r="A302" s="34" t="s">
        <v>93</v>
      </c>
      <c r="B302" s="16" t="s">
        <v>36</v>
      </c>
      <c r="C302" s="16" t="s">
        <v>3</v>
      </c>
      <c r="D302" s="16" t="s">
        <v>10</v>
      </c>
      <c r="E302" s="16" t="s">
        <v>211</v>
      </c>
      <c r="F302" s="16" t="s">
        <v>56</v>
      </c>
      <c r="G302" s="12">
        <v>35709.1</v>
      </c>
      <c r="H302" s="12">
        <v>34311.5</v>
      </c>
    </row>
    <row r="303" spans="1:8" ht="15.75">
      <c r="A303" s="15" t="s">
        <v>57</v>
      </c>
      <c r="B303" s="16" t="s">
        <v>36</v>
      </c>
      <c r="C303" s="16" t="s">
        <v>3</v>
      </c>
      <c r="D303" s="16" t="s">
        <v>10</v>
      </c>
      <c r="E303" s="16" t="s">
        <v>211</v>
      </c>
      <c r="F303" s="16" t="s">
        <v>58</v>
      </c>
      <c r="G303" s="12">
        <v>10509.6</v>
      </c>
      <c r="H303" s="12">
        <v>9735.3</v>
      </c>
    </row>
    <row r="304" spans="1:8" s="67" customFormat="1" ht="15.75">
      <c r="A304" s="65" t="s">
        <v>59</v>
      </c>
      <c r="B304" s="16" t="s">
        <v>36</v>
      </c>
      <c r="C304" s="16" t="s">
        <v>3</v>
      </c>
      <c r="D304" s="16" t="s">
        <v>10</v>
      </c>
      <c r="E304" s="16" t="s">
        <v>211</v>
      </c>
      <c r="F304" s="16" t="s">
        <v>60</v>
      </c>
      <c r="G304" s="12">
        <v>133.7</v>
      </c>
      <c r="H304" s="12">
        <v>133.7</v>
      </c>
    </row>
    <row r="305" spans="1:8" s="67" customFormat="1" ht="15.75">
      <c r="A305" s="76" t="s">
        <v>97</v>
      </c>
      <c r="B305" s="93">
        <v>904</v>
      </c>
      <c r="C305" s="70" t="s">
        <v>3</v>
      </c>
      <c r="D305" s="70" t="s">
        <v>10</v>
      </c>
      <c r="E305" s="70" t="s">
        <v>213</v>
      </c>
      <c r="F305" s="70"/>
      <c r="G305" s="72">
        <f>G306+G307</f>
        <v>8205.4</v>
      </c>
      <c r="H305" s="72">
        <f>H306+H307</f>
        <v>8040.200000000001</v>
      </c>
    </row>
    <row r="306" spans="1:8" s="67" customFormat="1" ht="32.25" customHeight="1">
      <c r="A306" s="34" t="s">
        <v>93</v>
      </c>
      <c r="B306" s="71">
        <v>904</v>
      </c>
      <c r="C306" s="105" t="s">
        <v>3</v>
      </c>
      <c r="D306" s="105" t="s">
        <v>10</v>
      </c>
      <c r="E306" s="105" t="s">
        <v>213</v>
      </c>
      <c r="F306" s="105" t="s">
        <v>56</v>
      </c>
      <c r="G306" s="69">
        <v>7944.1</v>
      </c>
      <c r="H306" s="69">
        <v>7866.1</v>
      </c>
    </row>
    <row r="307" spans="1:8" ht="15.75">
      <c r="A307" s="15" t="s">
        <v>57</v>
      </c>
      <c r="B307" s="71">
        <v>904</v>
      </c>
      <c r="C307" s="105" t="s">
        <v>3</v>
      </c>
      <c r="D307" s="105" t="s">
        <v>10</v>
      </c>
      <c r="E307" s="105" t="s">
        <v>213</v>
      </c>
      <c r="F307" s="16" t="s">
        <v>58</v>
      </c>
      <c r="G307" s="12">
        <v>261.3</v>
      </c>
      <c r="H307" s="12">
        <v>174.1</v>
      </c>
    </row>
    <row r="308" spans="1:8" ht="18" customHeight="1">
      <c r="A308" s="76" t="s">
        <v>214</v>
      </c>
      <c r="B308" s="80" t="s">
        <v>36</v>
      </c>
      <c r="C308" s="70" t="s">
        <v>3</v>
      </c>
      <c r="D308" s="70" t="s">
        <v>10</v>
      </c>
      <c r="E308" s="107" t="s">
        <v>216</v>
      </c>
      <c r="F308" s="70"/>
      <c r="G308" s="72">
        <f>G309</f>
        <v>1416</v>
      </c>
      <c r="H308" s="72">
        <f>H309</f>
        <v>1416</v>
      </c>
    </row>
    <row r="309" spans="1:8" ht="15.75">
      <c r="A309" s="76" t="s">
        <v>215</v>
      </c>
      <c r="B309" s="80" t="s">
        <v>36</v>
      </c>
      <c r="C309" s="70" t="s">
        <v>3</v>
      </c>
      <c r="D309" s="70" t="s">
        <v>10</v>
      </c>
      <c r="E309" s="107" t="s">
        <v>217</v>
      </c>
      <c r="F309" s="70"/>
      <c r="G309" s="72">
        <f>G310</f>
        <v>1416</v>
      </c>
      <c r="H309" s="72">
        <f>H310</f>
        <v>1416</v>
      </c>
    </row>
    <row r="310" spans="1:8" s="67" customFormat="1" ht="15.75">
      <c r="A310" s="15" t="s">
        <v>57</v>
      </c>
      <c r="B310" s="89" t="s">
        <v>36</v>
      </c>
      <c r="C310" s="105" t="s">
        <v>3</v>
      </c>
      <c r="D310" s="105" t="s">
        <v>10</v>
      </c>
      <c r="E310" s="108" t="s">
        <v>217</v>
      </c>
      <c r="F310" s="16" t="s">
        <v>58</v>
      </c>
      <c r="G310" s="12">
        <v>1416</v>
      </c>
      <c r="H310" s="12">
        <v>1416</v>
      </c>
    </row>
    <row r="311" spans="1:8" s="67" customFormat="1" ht="47.25">
      <c r="A311" s="83" t="s">
        <v>354</v>
      </c>
      <c r="B311" s="80" t="s">
        <v>36</v>
      </c>
      <c r="C311" s="70" t="s">
        <v>3</v>
      </c>
      <c r="D311" s="70" t="s">
        <v>10</v>
      </c>
      <c r="E311" s="107" t="s">
        <v>124</v>
      </c>
      <c r="F311" s="70"/>
      <c r="G311" s="72">
        <f aca="true" t="shared" si="11" ref="G311:H313">G312</f>
        <v>0</v>
      </c>
      <c r="H311" s="72">
        <f t="shared" si="11"/>
        <v>283.5</v>
      </c>
    </row>
    <row r="312" spans="1:8" s="67" customFormat="1" ht="31.5">
      <c r="A312" s="84" t="s">
        <v>123</v>
      </c>
      <c r="B312" s="80" t="s">
        <v>36</v>
      </c>
      <c r="C312" s="70" t="s">
        <v>3</v>
      </c>
      <c r="D312" s="70" t="s">
        <v>10</v>
      </c>
      <c r="E312" s="107" t="s">
        <v>125</v>
      </c>
      <c r="F312" s="70"/>
      <c r="G312" s="72">
        <f t="shared" si="11"/>
        <v>0</v>
      </c>
      <c r="H312" s="72">
        <f t="shared" si="11"/>
        <v>283.5</v>
      </c>
    </row>
    <row r="313" spans="1:8" s="67" customFormat="1" ht="15.75">
      <c r="A313" s="77" t="s">
        <v>223</v>
      </c>
      <c r="B313" s="80" t="s">
        <v>36</v>
      </c>
      <c r="C313" s="70" t="s">
        <v>3</v>
      </c>
      <c r="D313" s="70" t="s">
        <v>10</v>
      </c>
      <c r="E313" s="107" t="s">
        <v>224</v>
      </c>
      <c r="F313" s="70"/>
      <c r="G313" s="72">
        <f t="shared" si="11"/>
        <v>0</v>
      </c>
      <c r="H313" s="72">
        <f t="shared" si="11"/>
        <v>283.5</v>
      </c>
    </row>
    <row r="314" spans="1:8" s="67" customFormat="1" ht="15.75">
      <c r="A314" s="82" t="s">
        <v>57</v>
      </c>
      <c r="B314" s="89" t="s">
        <v>36</v>
      </c>
      <c r="C314" s="105" t="s">
        <v>3</v>
      </c>
      <c r="D314" s="105" t="s">
        <v>10</v>
      </c>
      <c r="E314" s="108" t="s">
        <v>224</v>
      </c>
      <c r="F314" s="105" t="s">
        <v>58</v>
      </c>
      <c r="G314" s="69">
        <v>0</v>
      </c>
      <c r="H314" s="69">
        <v>283.5</v>
      </c>
    </row>
    <row r="315" spans="1:8" s="67" customFormat="1" ht="18.75">
      <c r="A315" s="149" t="s">
        <v>395</v>
      </c>
      <c r="B315" s="28" t="s">
        <v>36</v>
      </c>
      <c r="C315" s="25" t="s">
        <v>3</v>
      </c>
      <c r="D315" s="25" t="s">
        <v>25</v>
      </c>
      <c r="E315" s="108"/>
      <c r="F315" s="105"/>
      <c r="G315" s="72">
        <f aca="true" t="shared" si="12" ref="G315:H317">G316</f>
        <v>11</v>
      </c>
      <c r="H315" s="72">
        <f t="shared" si="12"/>
        <v>0</v>
      </c>
    </row>
    <row r="316" spans="1:8" s="67" customFormat="1" ht="15.75">
      <c r="A316" s="95" t="s">
        <v>71</v>
      </c>
      <c r="B316" s="18" t="s">
        <v>36</v>
      </c>
      <c r="C316" s="17" t="s">
        <v>3</v>
      </c>
      <c r="D316" s="17" t="s">
        <v>25</v>
      </c>
      <c r="E316" s="107" t="s">
        <v>199</v>
      </c>
      <c r="F316" s="70"/>
      <c r="G316" s="72">
        <f t="shared" si="12"/>
        <v>11</v>
      </c>
      <c r="H316" s="72">
        <f t="shared" si="12"/>
        <v>0</v>
      </c>
    </row>
    <row r="317" spans="1:8" s="67" customFormat="1" ht="15.75">
      <c r="A317" s="95" t="s">
        <v>390</v>
      </c>
      <c r="B317" s="58">
        <v>904</v>
      </c>
      <c r="C317" s="17" t="s">
        <v>3</v>
      </c>
      <c r="D317" s="17" t="s">
        <v>25</v>
      </c>
      <c r="E317" s="58" t="s">
        <v>204</v>
      </c>
      <c r="F317" s="105"/>
      <c r="G317" s="72">
        <f t="shared" si="12"/>
        <v>11</v>
      </c>
      <c r="H317" s="72">
        <f t="shared" si="12"/>
        <v>0</v>
      </c>
    </row>
    <row r="318" spans="1:8" s="67" customFormat="1" ht="31.5">
      <c r="A318" s="138" t="s">
        <v>397</v>
      </c>
      <c r="B318" s="58">
        <v>904</v>
      </c>
      <c r="C318" s="17" t="s">
        <v>3</v>
      </c>
      <c r="D318" s="17" t="s">
        <v>25</v>
      </c>
      <c r="E318" s="58" t="s">
        <v>396</v>
      </c>
      <c r="F318" s="105"/>
      <c r="G318" s="72">
        <f>G319</f>
        <v>11</v>
      </c>
      <c r="H318" s="72">
        <f>H319</f>
        <v>0</v>
      </c>
    </row>
    <row r="319" spans="1:8" s="67" customFormat="1" ht="15.75">
      <c r="A319" s="82" t="s">
        <v>57</v>
      </c>
      <c r="B319" s="108">
        <v>904</v>
      </c>
      <c r="C319" s="16" t="s">
        <v>3</v>
      </c>
      <c r="D319" s="16" t="s">
        <v>25</v>
      </c>
      <c r="E319" s="108" t="s">
        <v>396</v>
      </c>
      <c r="F319" s="105" t="s">
        <v>58</v>
      </c>
      <c r="G319" s="69">
        <v>11</v>
      </c>
      <c r="H319" s="69">
        <v>0</v>
      </c>
    </row>
    <row r="320" spans="1:8" ht="18.75">
      <c r="A320" s="24" t="s">
        <v>19</v>
      </c>
      <c r="B320" s="25" t="s">
        <v>36</v>
      </c>
      <c r="C320" s="25" t="s">
        <v>3</v>
      </c>
      <c r="D320" s="25" t="s">
        <v>32</v>
      </c>
      <c r="E320" s="25"/>
      <c r="F320" s="25"/>
      <c r="G320" s="13">
        <f>G321+G329+G338+G346</f>
        <v>13404.399999999998</v>
      </c>
      <c r="H320" s="13">
        <f>H321+H329+H338+H346</f>
        <v>15455.099999999999</v>
      </c>
    </row>
    <row r="321" spans="1:8" ht="31.5">
      <c r="A321" s="76" t="s">
        <v>371</v>
      </c>
      <c r="B321" s="17" t="s">
        <v>36</v>
      </c>
      <c r="C321" s="17" t="s">
        <v>3</v>
      </c>
      <c r="D321" s="17" t="s">
        <v>32</v>
      </c>
      <c r="E321" s="17" t="s">
        <v>118</v>
      </c>
      <c r="F321" s="25"/>
      <c r="G321" s="13">
        <f>G322</f>
        <v>3700.1</v>
      </c>
      <c r="H321" s="13">
        <f>H322</f>
        <v>3585.8999999999996</v>
      </c>
    </row>
    <row r="322" spans="1:8" ht="15.75">
      <c r="A322" s="76" t="s">
        <v>206</v>
      </c>
      <c r="B322" s="17" t="s">
        <v>36</v>
      </c>
      <c r="C322" s="17" t="s">
        <v>3</v>
      </c>
      <c r="D322" s="17" t="s">
        <v>32</v>
      </c>
      <c r="E322" s="17" t="s">
        <v>209</v>
      </c>
      <c r="F322" s="16"/>
      <c r="G322" s="8">
        <f>G323</f>
        <v>3700.1</v>
      </c>
      <c r="H322" s="8">
        <f>H323</f>
        <v>3585.8999999999996</v>
      </c>
    </row>
    <row r="323" spans="1:8" ht="15.75">
      <c r="A323" s="79" t="s">
        <v>218</v>
      </c>
      <c r="B323" s="17" t="s">
        <v>36</v>
      </c>
      <c r="C323" s="17" t="s">
        <v>3</v>
      </c>
      <c r="D323" s="17" t="s">
        <v>32</v>
      </c>
      <c r="E323" s="17" t="s">
        <v>219</v>
      </c>
      <c r="F323" s="16"/>
      <c r="G323" s="8">
        <f>G326+G324</f>
        <v>3700.1</v>
      </c>
      <c r="H323" s="8">
        <f>H326+H324</f>
        <v>3585.8999999999996</v>
      </c>
    </row>
    <row r="324" spans="1:8" ht="47.25">
      <c r="A324" s="79" t="s">
        <v>423</v>
      </c>
      <c r="B324" s="70" t="s">
        <v>36</v>
      </c>
      <c r="C324" s="70" t="s">
        <v>3</v>
      </c>
      <c r="D324" s="70" t="s">
        <v>32</v>
      </c>
      <c r="E324" s="70" t="s">
        <v>212</v>
      </c>
      <c r="F324" s="70"/>
      <c r="G324" s="8">
        <f>G325</f>
        <v>89.2</v>
      </c>
      <c r="H324" s="8">
        <f>H325</f>
        <v>87.6</v>
      </c>
    </row>
    <row r="325" spans="1:8" ht="15.75">
      <c r="A325" s="82" t="s">
        <v>57</v>
      </c>
      <c r="B325" s="105" t="s">
        <v>36</v>
      </c>
      <c r="C325" s="105" t="s">
        <v>3</v>
      </c>
      <c r="D325" s="105" t="s">
        <v>32</v>
      </c>
      <c r="E325" s="105" t="s">
        <v>212</v>
      </c>
      <c r="F325" s="105" t="s">
        <v>58</v>
      </c>
      <c r="G325" s="12">
        <v>89.2</v>
      </c>
      <c r="H325" s="12">
        <v>87.6</v>
      </c>
    </row>
    <row r="326" spans="1:8" ht="15.75">
      <c r="A326" s="76" t="s">
        <v>97</v>
      </c>
      <c r="B326" s="17" t="s">
        <v>36</v>
      </c>
      <c r="C326" s="17" t="s">
        <v>3</v>
      </c>
      <c r="D326" s="17" t="s">
        <v>32</v>
      </c>
      <c r="E326" s="17" t="s">
        <v>220</v>
      </c>
      <c r="F326" s="16"/>
      <c r="G326" s="8">
        <f>G327+G328</f>
        <v>3610.9</v>
      </c>
      <c r="H326" s="8">
        <f>H327+H328</f>
        <v>3498.2999999999997</v>
      </c>
    </row>
    <row r="327" spans="1:8" s="67" customFormat="1" ht="31.5" customHeight="1">
      <c r="A327" s="34" t="s">
        <v>93</v>
      </c>
      <c r="B327" s="16" t="s">
        <v>36</v>
      </c>
      <c r="C327" s="16" t="s">
        <v>3</v>
      </c>
      <c r="D327" s="16" t="s">
        <v>32</v>
      </c>
      <c r="E327" s="16" t="s">
        <v>220</v>
      </c>
      <c r="F327" s="16" t="s">
        <v>56</v>
      </c>
      <c r="G327" s="12">
        <v>2780.5</v>
      </c>
      <c r="H327" s="12">
        <v>2749.2</v>
      </c>
    </row>
    <row r="328" spans="1:8" s="67" customFormat="1" ht="15.75">
      <c r="A328" s="15" t="s">
        <v>57</v>
      </c>
      <c r="B328" s="16" t="s">
        <v>36</v>
      </c>
      <c r="C328" s="16" t="s">
        <v>3</v>
      </c>
      <c r="D328" s="16" t="s">
        <v>32</v>
      </c>
      <c r="E328" s="16" t="s">
        <v>220</v>
      </c>
      <c r="F328" s="16" t="s">
        <v>58</v>
      </c>
      <c r="G328" s="12">
        <v>830.4</v>
      </c>
      <c r="H328" s="12">
        <v>749.1</v>
      </c>
    </row>
    <row r="329" spans="1:8" s="67" customFormat="1" ht="47.25">
      <c r="A329" s="83" t="s">
        <v>354</v>
      </c>
      <c r="B329" s="17" t="s">
        <v>36</v>
      </c>
      <c r="C329" s="17" t="s">
        <v>3</v>
      </c>
      <c r="D329" s="17" t="s">
        <v>32</v>
      </c>
      <c r="E329" s="17" t="s">
        <v>124</v>
      </c>
      <c r="F329" s="17"/>
      <c r="G329" s="8">
        <f>G333</f>
        <v>3477.2</v>
      </c>
      <c r="H329" s="8">
        <f>H333+H330</f>
        <v>5686.7</v>
      </c>
    </row>
    <row r="330" spans="1:8" s="67" customFormat="1" ht="31.5">
      <c r="A330" s="84" t="s">
        <v>123</v>
      </c>
      <c r="B330" s="169" t="s">
        <v>36</v>
      </c>
      <c r="C330" s="70" t="s">
        <v>3</v>
      </c>
      <c r="D330" s="70" t="s">
        <v>32</v>
      </c>
      <c r="E330" s="107" t="s">
        <v>125</v>
      </c>
      <c r="F330" s="70"/>
      <c r="G330" s="8">
        <v>0</v>
      </c>
      <c r="H330" s="8">
        <f>H331</f>
        <v>2160.2</v>
      </c>
    </row>
    <row r="331" spans="1:8" s="67" customFormat="1" ht="15.75">
      <c r="A331" s="77" t="s">
        <v>223</v>
      </c>
      <c r="B331" s="169" t="s">
        <v>36</v>
      </c>
      <c r="C331" s="70" t="s">
        <v>3</v>
      </c>
      <c r="D331" s="70" t="s">
        <v>32</v>
      </c>
      <c r="E331" s="107" t="s">
        <v>224</v>
      </c>
      <c r="F331" s="70"/>
      <c r="G331" s="8">
        <v>0</v>
      </c>
      <c r="H331" s="8">
        <f>H332</f>
        <v>2160.2</v>
      </c>
    </row>
    <row r="332" spans="1:8" s="67" customFormat="1" ht="15.75">
      <c r="A332" s="82" t="s">
        <v>57</v>
      </c>
      <c r="B332" s="89" t="s">
        <v>36</v>
      </c>
      <c r="C332" s="105" t="s">
        <v>3</v>
      </c>
      <c r="D332" s="105" t="s">
        <v>32</v>
      </c>
      <c r="E332" s="108" t="s">
        <v>224</v>
      </c>
      <c r="F332" s="105" t="s">
        <v>58</v>
      </c>
      <c r="G332" s="12">
        <v>0</v>
      </c>
      <c r="H332" s="12">
        <v>2160.2</v>
      </c>
    </row>
    <row r="333" spans="1:8" ht="47.25">
      <c r="A333" s="94" t="s">
        <v>349</v>
      </c>
      <c r="B333" s="17" t="s">
        <v>36</v>
      </c>
      <c r="C333" s="17" t="s">
        <v>3</v>
      </c>
      <c r="D333" s="17" t="s">
        <v>32</v>
      </c>
      <c r="E333" s="17" t="s">
        <v>221</v>
      </c>
      <c r="F333" s="17"/>
      <c r="G333" s="8">
        <f>G334</f>
        <v>3477.2</v>
      </c>
      <c r="H333" s="8">
        <f>H334</f>
        <v>3526.5</v>
      </c>
    </row>
    <row r="334" spans="1:8" ht="15.75">
      <c r="A334" s="76" t="s">
        <v>97</v>
      </c>
      <c r="B334" s="17" t="s">
        <v>36</v>
      </c>
      <c r="C334" s="17" t="s">
        <v>3</v>
      </c>
      <c r="D334" s="17" t="s">
        <v>32</v>
      </c>
      <c r="E334" s="17" t="s">
        <v>222</v>
      </c>
      <c r="F334" s="17"/>
      <c r="G334" s="8">
        <f>G335+G336+G337</f>
        <v>3477.2</v>
      </c>
      <c r="H334" s="8">
        <f>H335+H336+H337</f>
        <v>3526.5</v>
      </c>
    </row>
    <row r="335" spans="1:8" s="67" customFormat="1" ht="33" customHeight="1">
      <c r="A335" s="34" t="s">
        <v>93</v>
      </c>
      <c r="B335" s="16" t="s">
        <v>36</v>
      </c>
      <c r="C335" s="16" t="s">
        <v>3</v>
      </c>
      <c r="D335" s="16" t="s">
        <v>32</v>
      </c>
      <c r="E335" s="16" t="s">
        <v>222</v>
      </c>
      <c r="F335" s="16" t="s">
        <v>56</v>
      </c>
      <c r="G335" s="69">
        <v>3137</v>
      </c>
      <c r="H335" s="69">
        <v>3194</v>
      </c>
    </row>
    <row r="336" spans="1:8" ht="15.75">
      <c r="A336" s="15" t="s">
        <v>57</v>
      </c>
      <c r="B336" s="16" t="s">
        <v>36</v>
      </c>
      <c r="C336" s="16" t="s">
        <v>3</v>
      </c>
      <c r="D336" s="16" t="s">
        <v>32</v>
      </c>
      <c r="E336" s="16" t="s">
        <v>222</v>
      </c>
      <c r="F336" s="16" t="s">
        <v>58</v>
      </c>
      <c r="G336" s="69">
        <v>260.2</v>
      </c>
      <c r="H336" s="69">
        <v>252.5</v>
      </c>
    </row>
    <row r="337" spans="1:8" s="67" customFormat="1" ht="15.75">
      <c r="A337" s="65" t="s">
        <v>59</v>
      </c>
      <c r="B337" s="31">
        <v>904</v>
      </c>
      <c r="C337" s="16" t="s">
        <v>3</v>
      </c>
      <c r="D337" s="16" t="s">
        <v>32</v>
      </c>
      <c r="E337" s="16" t="s">
        <v>222</v>
      </c>
      <c r="F337" s="16" t="s">
        <v>60</v>
      </c>
      <c r="G337" s="69">
        <v>80</v>
      </c>
      <c r="H337" s="69">
        <v>80</v>
      </c>
    </row>
    <row r="338" spans="1:8" ht="47.25">
      <c r="A338" s="83" t="s">
        <v>351</v>
      </c>
      <c r="B338" s="107">
        <v>904</v>
      </c>
      <c r="C338" s="70" t="s">
        <v>3</v>
      </c>
      <c r="D338" s="70" t="s">
        <v>32</v>
      </c>
      <c r="E338" s="107" t="s">
        <v>225</v>
      </c>
      <c r="F338" s="70"/>
      <c r="G338" s="72">
        <f>G339+G342</f>
        <v>523.7</v>
      </c>
      <c r="H338" s="72">
        <f>H339+H342</f>
        <v>320.7</v>
      </c>
    </row>
    <row r="339" spans="1:8" ht="31.5">
      <c r="A339" s="83" t="s">
        <v>355</v>
      </c>
      <c r="B339" s="107">
        <v>904</v>
      </c>
      <c r="C339" s="70" t="s">
        <v>3</v>
      </c>
      <c r="D339" s="70" t="s">
        <v>32</v>
      </c>
      <c r="E339" s="107" t="s">
        <v>226</v>
      </c>
      <c r="F339" s="70"/>
      <c r="G339" s="72">
        <f>G340</f>
        <v>297.1</v>
      </c>
      <c r="H339" s="72">
        <f>H340</f>
        <v>178.7</v>
      </c>
    </row>
    <row r="340" spans="1:8" ht="47.25">
      <c r="A340" s="83" t="s">
        <v>367</v>
      </c>
      <c r="B340" s="107">
        <v>904</v>
      </c>
      <c r="C340" s="70" t="s">
        <v>3</v>
      </c>
      <c r="D340" s="70" t="s">
        <v>32</v>
      </c>
      <c r="E340" s="107" t="s">
        <v>227</v>
      </c>
      <c r="F340" s="70"/>
      <c r="G340" s="72">
        <f>G341</f>
        <v>297.1</v>
      </c>
      <c r="H340" s="72">
        <f>H341</f>
        <v>178.7</v>
      </c>
    </row>
    <row r="341" spans="1:8" s="67" customFormat="1" ht="15.75">
      <c r="A341" s="15" t="s">
        <v>57</v>
      </c>
      <c r="B341" s="108">
        <v>904</v>
      </c>
      <c r="C341" s="16" t="s">
        <v>3</v>
      </c>
      <c r="D341" s="16" t="s">
        <v>32</v>
      </c>
      <c r="E341" s="108" t="s">
        <v>227</v>
      </c>
      <c r="F341" s="16" t="s">
        <v>58</v>
      </c>
      <c r="G341" s="69">
        <v>297.1</v>
      </c>
      <c r="H341" s="69">
        <v>178.7</v>
      </c>
    </row>
    <row r="342" spans="1:8" s="67" customFormat="1" ht="31.5">
      <c r="A342" s="83" t="s">
        <v>414</v>
      </c>
      <c r="B342" s="107">
        <v>904</v>
      </c>
      <c r="C342" s="70" t="s">
        <v>3</v>
      </c>
      <c r="D342" s="70" t="s">
        <v>32</v>
      </c>
      <c r="E342" s="107" t="s">
        <v>263</v>
      </c>
      <c r="F342" s="70"/>
      <c r="G342" s="72">
        <f>G343</f>
        <v>226.6</v>
      </c>
      <c r="H342" s="72">
        <f>H343</f>
        <v>142</v>
      </c>
    </row>
    <row r="343" spans="1:8" s="67" customFormat="1" ht="33.75" customHeight="1">
      <c r="A343" s="83" t="s">
        <v>262</v>
      </c>
      <c r="B343" s="107">
        <v>904</v>
      </c>
      <c r="C343" s="70" t="s">
        <v>3</v>
      </c>
      <c r="D343" s="70" t="s">
        <v>32</v>
      </c>
      <c r="E343" s="107" t="s">
        <v>264</v>
      </c>
      <c r="F343" s="70"/>
      <c r="G343" s="72">
        <f>G344+G345</f>
        <v>226.6</v>
      </c>
      <c r="H343" s="72">
        <f>H344+H345</f>
        <v>142</v>
      </c>
    </row>
    <row r="344" spans="1:8" s="67" customFormat="1" ht="15.75">
      <c r="A344" s="15" t="s">
        <v>57</v>
      </c>
      <c r="B344" s="108">
        <v>904</v>
      </c>
      <c r="C344" s="16" t="s">
        <v>3</v>
      </c>
      <c r="D344" s="16" t="s">
        <v>32</v>
      </c>
      <c r="E344" s="108" t="s">
        <v>264</v>
      </c>
      <c r="F344" s="16" t="s">
        <v>58</v>
      </c>
      <c r="G344" s="12">
        <v>131.6</v>
      </c>
      <c r="H344" s="12">
        <v>62</v>
      </c>
    </row>
    <row r="345" spans="1:8" s="67" customFormat="1" ht="15.75">
      <c r="A345" s="65" t="s">
        <v>59</v>
      </c>
      <c r="B345" s="108">
        <v>904</v>
      </c>
      <c r="C345" s="16" t="s">
        <v>3</v>
      </c>
      <c r="D345" s="16" t="s">
        <v>32</v>
      </c>
      <c r="E345" s="108" t="s">
        <v>264</v>
      </c>
      <c r="F345" s="16" t="s">
        <v>60</v>
      </c>
      <c r="G345" s="12">
        <v>95</v>
      </c>
      <c r="H345" s="12">
        <v>80</v>
      </c>
    </row>
    <row r="346" spans="1:8" ht="15.75">
      <c r="A346" s="95" t="s">
        <v>71</v>
      </c>
      <c r="B346" s="58">
        <v>904</v>
      </c>
      <c r="C346" s="17" t="s">
        <v>3</v>
      </c>
      <c r="D346" s="17" t="s">
        <v>32</v>
      </c>
      <c r="E346" s="58" t="s">
        <v>199</v>
      </c>
      <c r="F346" s="17"/>
      <c r="G346" s="8">
        <f>G347+G352</f>
        <v>5703.4</v>
      </c>
      <c r="H346" s="8">
        <f>H347+H352</f>
        <v>5861.8</v>
      </c>
    </row>
    <row r="347" spans="1:8" ht="15.75">
      <c r="A347" s="95" t="s">
        <v>228</v>
      </c>
      <c r="B347" s="58">
        <v>904</v>
      </c>
      <c r="C347" s="17" t="s">
        <v>3</v>
      </c>
      <c r="D347" s="17" t="s">
        <v>32</v>
      </c>
      <c r="E347" s="58" t="s">
        <v>200</v>
      </c>
      <c r="F347" s="17"/>
      <c r="G347" s="8">
        <f>G348+G350</f>
        <v>887.4</v>
      </c>
      <c r="H347" s="8">
        <f>H348+H350</f>
        <v>1045.8</v>
      </c>
    </row>
    <row r="348" spans="1:8" ht="15.75">
      <c r="A348" s="83" t="s">
        <v>229</v>
      </c>
      <c r="B348" s="58">
        <v>904</v>
      </c>
      <c r="C348" s="17" t="s">
        <v>3</v>
      </c>
      <c r="D348" s="17" t="s">
        <v>32</v>
      </c>
      <c r="E348" s="58" t="s">
        <v>230</v>
      </c>
      <c r="F348" s="17"/>
      <c r="G348" s="8">
        <f>G349</f>
        <v>829.9</v>
      </c>
      <c r="H348" s="8">
        <f>H349</f>
        <v>988.3</v>
      </c>
    </row>
    <row r="349" spans="1:8" ht="15.75">
      <c r="A349" s="15" t="s">
        <v>63</v>
      </c>
      <c r="B349" s="108">
        <v>904</v>
      </c>
      <c r="C349" s="16" t="s">
        <v>3</v>
      </c>
      <c r="D349" s="16" t="s">
        <v>32</v>
      </c>
      <c r="E349" s="108" t="s">
        <v>230</v>
      </c>
      <c r="F349" s="16" t="s">
        <v>62</v>
      </c>
      <c r="G349" s="69">
        <v>829.9</v>
      </c>
      <c r="H349" s="69">
        <v>988.3</v>
      </c>
    </row>
    <row r="350" spans="1:8" ht="15.75">
      <c r="A350" s="88" t="s">
        <v>232</v>
      </c>
      <c r="B350" s="58">
        <v>904</v>
      </c>
      <c r="C350" s="17" t="s">
        <v>3</v>
      </c>
      <c r="D350" s="17" t="s">
        <v>32</v>
      </c>
      <c r="E350" s="58" t="s">
        <v>231</v>
      </c>
      <c r="F350" s="17"/>
      <c r="G350" s="8">
        <f>G351</f>
        <v>57.5</v>
      </c>
      <c r="H350" s="8">
        <f>H351</f>
        <v>57.5</v>
      </c>
    </row>
    <row r="351" spans="1:8" ht="15.75">
      <c r="A351" s="15" t="s">
        <v>63</v>
      </c>
      <c r="B351" s="108">
        <v>904</v>
      </c>
      <c r="C351" s="16" t="s">
        <v>3</v>
      </c>
      <c r="D351" s="16" t="s">
        <v>32</v>
      </c>
      <c r="E351" s="108" t="s">
        <v>231</v>
      </c>
      <c r="F351" s="16" t="s">
        <v>62</v>
      </c>
      <c r="G351" s="12">
        <v>57.5</v>
      </c>
      <c r="H351" s="12">
        <v>57.5</v>
      </c>
    </row>
    <row r="352" spans="1:8" ht="15.75">
      <c r="A352" s="95" t="s">
        <v>390</v>
      </c>
      <c r="B352" s="58">
        <v>904</v>
      </c>
      <c r="C352" s="17" t="s">
        <v>3</v>
      </c>
      <c r="D352" s="17" t="s">
        <v>32</v>
      </c>
      <c r="E352" s="58" t="s">
        <v>204</v>
      </c>
      <c r="F352" s="17"/>
      <c r="G352" s="8">
        <f>G353+G356+G359+G362+G365</f>
        <v>4816</v>
      </c>
      <c r="H352" s="8">
        <f>H353+H356+H359+H362+H365</f>
        <v>4816</v>
      </c>
    </row>
    <row r="353" spans="1:8" ht="47.25">
      <c r="A353" s="138" t="s">
        <v>88</v>
      </c>
      <c r="B353" s="58">
        <v>904</v>
      </c>
      <c r="C353" s="17" t="s">
        <v>3</v>
      </c>
      <c r="D353" s="17" t="s">
        <v>32</v>
      </c>
      <c r="E353" s="58" t="s">
        <v>233</v>
      </c>
      <c r="F353" s="17"/>
      <c r="G353" s="8">
        <f>G354+G355</f>
        <v>2669</v>
      </c>
      <c r="H353" s="8">
        <f>H354+H355</f>
        <v>2669</v>
      </c>
    </row>
    <row r="354" spans="1:8" ht="32.25" customHeight="1">
      <c r="A354" s="34" t="s">
        <v>93</v>
      </c>
      <c r="B354" s="108">
        <v>904</v>
      </c>
      <c r="C354" s="16" t="s">
        <v>3</v>
      </c>
      <c r="D354" s="16" t="s">
        <v>32</v>
      </c>
      <c r="E354" s="108" t="s">
        <v>233</v>
      </c>
      <c r="F354" s="16" t="s">
        <v>56</v>
      </c>
      <c r="G354" s="12">
        <v>2161.5</v>
      </c>
      <c r="H354" s="12">
        <v>2161.5</v>
      </c>
    </row>
    <row r="355" spans="1:8" ht="15.75">
      <c r="A355" s="15" t="s">
        <v>57</v>
      </c>
      <c r="B355" s="108">
        <v>904</v>
      </c>
      <c r="C355" s="16" t="s">
        <v>3</v>
      </c>
      <c r="D355" s="16" t="s">
        <v>32</v>
      </c>
      <c r="E355" s="108" t="s">
        <v>233</v>
      </c>
      <c r="F355" s="16" t="s">
        <v>58</v>
      </c>
      <c r="G355" s="12">
        <v>507.5</v>
      </c>
      <c r="H355" s="12">
        <v>507.5</v>
      </c>
    </row>
    <row r="356" spans="1:8" ht="15.75">
      <c r="A356" s="79" t="s">
        <v>89</v>
      </c>
      <c r="B356" s="58">
        <v>904</v>
      </c>
      <c r="C356" s="17" t="s">
        <v>3</v>
      </c>
      <c r="D356" s="17" t="s">
        <v>32</v>
      </c>
      <c r="E356" s="58" t="s">
        <v>424</v>
      </c>
      <c r="F356" s="17"/>
      <c r="G356" s="8">
        <f>G357+G358</f>
        <v>832.1</v>
      </c>
      <c r="H356" s="8">
        <f>H357+H358</f>
        <v>832.1</v>
      </c>
    </row>
    <row r="357" spans="1:8" ht="35.25" customHeight="1">
      <c r="A357" s="34" t="s">
        <v>93</v>
      </c>
      <c r="B357" s="108">
        <v>904</v>
      </c>
      <c r="C357" s="16" t="s">
        <v>3</v>
      </c>
      <c r="D357" s="16" t="s">
        <v>32</v>
      </c>
      <c r="E357" s="108" t="s">
        <v>424</v>
      </c>
      <c r="F357" s="16" t="s">
        <v>56</v>
      </c>
      <c r="G357" s="12">
        <v>762</v>
      </c>
      <c r="H357" s="12">
        <v>762</v>
      </c>
    </row>
    <row r="358" spans="1:8" ht="15.75">
      <c r="A358" s="15" t="s">
        <v>57</v>
      </c>
      <c r="B358" s="108">
        <v>904</v>
      </c>
      <c r="C358" s="16" t="s">
        <v>3</v>
      </c>
      <c r="D358" s="16" t="s">
        <v>32</v>
      </c>
      <c r="E358" s="108" t="s">
        <v>424</v>
      </c>
      <c r="F358" s="16" t="s">
        <v>58</v>
      </c>
      <c r="G358" s="12">
        <v>70.1</v>
      </c>
      <c r="H358" s="12">
        <v>70.1</v>
      </c>
    </row>
    <row r="359" spans="1:8" ht="31.5">
      <c r="A359" s="79" t="s">
        <v>90</v>
      </c>
      <c r="B359" s="58">
        <v>904</v>
      </c>
      <c r="C359" s="17" t="s">
        <v>3</v>
      </c>
      <c r="D359" s="17" t="s">
        <v>32</v>
      </c>
      <c r="E359" s="58" t="s">
        <v>234</v>
      </c>
      <c r="F359" s="17"/>
      <c r="G359" s="8">
        <f>G360+G361</f>
        <v>482</v>
      </c>
      <c r="H359" s="8">
        <f>H360+H361</f>
        <v>482</v>
      </c>
    </row>
    <row r="360" spans="1:8" ht="32.25" customHeight="1">
      <c r="A360" s="34" t="s">
        <v>93</v>
      </c>
      <c r="B360" s="108">
        <v>904</v>
      </c>
      <c r="C360" s="16" t="s">
        <v>3</v>
      </c>
      <c r="D360" s="16" t="s">
        <v>32</v>
      </c>
      <c r="E360" s="108" t="s">
        <v>234</v>
      </c>
      <c r="F360" s="16" t="s">
        <v>56</v>
      </c>
      <c r="G360" s="12">
        <v>419.1</v>
      </c>
      <c r="H360" s="12">
        <v>419.1</v>
      </c>
    </row>
    <row r="361" spans="1:8" ht="15.75">
      <c r="A361" s="15" t="s">
        <v>57</v>
      </c>
      <c r="B361" s="108">
        <v>904</v>
      </c>
      <c r="C361" s="16" t="s">
        <v>3</v>
      </c>
      <c r="D361" s="16" t="s">
        <v>32</v>
      </c>
      <c r="E361" s="108" t="s">
        <v>234</v>
      </c>
      <c r="F361" s="16" t="s">
        <v>58</v>
      </c>
      <c r="G361" s="12">
        <v>62.9</v>
      </c>
      <c r="H361" s="12">
        <v>62.9</v>
      </c>
    </row>
    <row r="362" spans="1:8" ht="31.5">
      <c r="A362" s="79" t="s">
        <v>91</v>
      </c>
      <c r="B362" s="58">
        <v>904</v>
      </c>
      <c r="C362" s="17" t="s">
        <v>3</v>
      </c>
      <c r="D362" s="17" t="s">
        <v>32</v>
      </c>
      <c r="E362" s="58" t="s">
        <v>235</v>
      </c>
      <c r="F362" s="17"/>
      <c r="G362" s="8">
        <f>G363+G364</f>
        <v>832.2</v>
      </c>
      <c r="H362" s="8">
        <f>H363+H364</f>
        <v>832.2</v>
      </c>
    </row>
    <row r="363" spans="1:8" ht="33" customHeight="1">
      <c r="A363" s="34" t="s">
        <v>93</v>
      </c>
      <c r="B363" s="108">
        <v>904</v>
      </c>
      <c r="C363" s="16" t="s">
        <v>3</v>
      </c>
      <c r="D363" s="16" t="s">
        <v>32</v>
      </c>
      <c r="E363" s="108" t="s">
        <v>235</v>
      </c>
      <c r="F363" s="16" t="s">
        <v>56</v>
      </c>
      <c r="G363" s="12">
        <v>762.1</v>
      </c>
      <c r="H363" s="12">
        <v>762.1</v>
      </c>
    </row>
    <row r="364" spans="1:8" ht="15.75">
      <c r="A364" s="15" t="s">
        <v>57</v>
      </c>
      <c r="B364" s="108">
        <v>904</v>
      </c>
      <c r="C364" s="16" t="s">
        <v>3</v>
      </c>
      <c r="D364" s="16" t="s">
        <v>32</v>
      </c>
      <c r="E364" s="108" t="s">
        <v>235</v>
      </c>
      <c r="F364" s="16" t="s">
        <v>58</v>
      </c>
      <c r="G364" s="12">
        <v>70.1</v>
      </c>
      <c r="H364" s="12">
        <v>70.1</v>
      </c>
    </row>
    <row r="365" spans="1:8" ht="63">
      <c r="A365" s="145" t="s">
        <v>236</v>
      </c>
      <c r="B365" s="58">
        <v>904</v>
      </c>
      <c r="C365" s="17" t="s">
        <v>3</v>
      </c>
      <c r="D365" s="17" t="s">
        <v>32</v>
      </c>
      <c r="E365" s="58" t="s">
        <v>237</v>
      </c>
      <c r="F365" s="17"/>
      <c r="G365" s="8">
        <f>G366</f>
        <v>0.7</v>
      </c>
      <c r="H365" s="8">
        <f>H366</f>
        <v>0.7</v>
      </c>
    </row>
    <row r="366" spans="1:8" s="67" customFormat="1" ht="15.75">
      <c r="A366" s="15" t="s">
        <v>57</v>
      </c>
      <c r="B366" s="108">
        <v>904</v>
      </c>
      <c r="C366" s="16" t="s">
        <v>3</v>
      </c>
      <c r="D366" s="16" t="s">
        <v>32</v>
      </c>
      <c r="E366" s="108" t="s">
        <v>238</v>
      </c>
      <c r="F366" s="16" t="s">
        <v>58</v>
      </c>
      <c r="G366" s="12">
        <v>0.7</v>
      </c>
      <c r="H366" s="12">
        <v>0.7</v>
      </c>
    </row>
    <row r="367" spans="1:8" ht="37.5">
      <c r="A367" s="24" t="s">
        <v>50</v>
      </c>
      <c r="B367" s="25" t="s">
        <v>36</v>
      </c>
      <c r="C367" s="25" t="s">
        <v>17</v>
      </c>
      <c r="D367" s="25"/>
      <c r="E367" s="25"/>
      <c r="F367" s="25"/>
      <c r="G367" s="13">
        <f>G368+G378</f>
        <v>4881.1</v>
      </c>
      <c r="H367" s="13">
        <f>H368+H378</f>
        <v>4958.9</v>
      </c>
    </row>
    <row r="368" spans="1:8" ht="37.5">
      <c r="A368" s="24" t="s">
        <v>49</v>
      </c>
      <c r="B368" s="25" t="s">
        <v>36</v>
      </c>
      <c r="C368" s="25" t="s">
        <v>17</v>
      </c>
      <c r="D368" s="25" t="s">
        <v>26</v>
      </c>
      <c r="E368" s="25"/>
      <c r="F368" s="25"/>
      <c r="G368" s="13">
        <f aca="true" t="shared" si="13" ref="G368:H370">G369</f>
        <v>3513.1000000000004</v>
      </c>
      <c r="H368" s="13">
        <f t="shared" si="13"/>
        <v>3540.9</v>
      </c>
    </row>
    <row r="369" spans="1:8" ht="31.5">
      <c r="A369" s="76" t="s">
        <v>371</v>
      </c>
      <c r="B369" s="2" t="s">
        <v>36</v>
      </c>
      <c r="C369" s="2" t="s">
        <v>17</v>
      </c>
      <c r="D369" s="2" t="s">
        <v>26</v>
      </c>
      <c r="E369" s="2" t="s">
        <v>118</v>
      </c>
      <c r="F369" s="17"/>
      <c r="G369" s="8">
        <f t="shared" si="13"/>
        <v>3513.1000000000004</v>
      </c>
      <c r="H369" s="8">
        <f t="shared" si="13"/>
        <v>3540.9</v>
      </c>
    </row>
    <row r="370" spans="1:8" ht="15.75">
      <c r="A370" s="76" t="s">
        <v>206</v>
      </c>
      <c r="B370" s="17" t="s">
        <v>36</v>
      </c>
      <c r="C370" s="17" t="s">
        <v>17</v>
      </c>
      <c r="D370" s="17" t="s">
        <v>26</v>
      </c>
      <c r="E370" s="17" t="s">
        <v>209</v>
      </c>
      <c r="F370" s="17"/>
      <c r="G370" s="8">
        <f t="shared" si="13"/>
        <v>3513.1000000000004</v>
      </c>
      <c r="H370" s="8">
        <f t="shared" si="13"/>
        <v>3540.9</v>
      </c>
    </row>
    <row r="371" spans="1:8" ht="31.5">
      <c r="A371" s="79" t="s">
        <v>239</v>
      </c>
      <c r="B371" s="17" t="s">
        <v>36</v>
      </c>
      <c r="C371" s="17" t="s">
        <v>17</v>
      </c>
      <c r="D371" s="17" t="s">
        <v>26</v>
      </c>
      <c r="E371" s="17" t="s">
        <v>282</v>
      </c>
      <c r="F371" s="17"/>
      <c r="G371" s="8">
        <f>G372+G374</f>
        <v>3513.1000000000004</v>
      </c>
      <c r="H371" s="8">
        <f>H372+H374</f>
        <v>3540.9</v>
      </c>
    </row>
    <row r="372" spans="1:8" ht="47.25">
      <c r="A372" s="79" t="s">
        <v>423</v>
      </c>
      <c r="B372" s="70" t="s">
        <v>36</v>
      </c>
      <c r="C372" s="70" t="s">
        <v>17</v>
      </c>
      <c r="D372" s="70" t="s">
        <v>26</v>
      </c>
      <c r="E372" s="70" t="s">
        <v>212</v>
      </c>
      <c r="F372" s="70"/>
      <c r="G372" s="72">
        <f>G373</f>
        <v>22.3</v>
      </c>
      <c r="H372" s="72">
        <f>H373</f>
        <v>21.9</v>
      </c>
    </row>
    <row r="373" spans="1:8" ht="15.75">
      <c r="A373" s="82" t="s">
        <v>57</v>
      </c>
      <c r="B373" s="105" t="s">
        <v>36</v>
      </c>
      <c r="C373" s="105" t="s">
        <v>17</v>
      </c>
      <c r="D373" s="105" t="s">
        <v>26</v>
      </c>
      <c r="E373" s="105" t="s">
        <v>212</v>
      </c>
      <c r="F373" s="105" t="s">
        <v>58</v>
      </c>
      <c r="G373" s="69">
        <v>22.3</v>
      </c>
      <c r="H373" s="69">
        <v>21.9</v>
      </c>
    </row>
    <row r="374" spans="1:8" ht="15.75">
      <c r="A374" s="76" t="s">
        <v>97</v>
      </c>
      <c r="B374" s="17" t="s">
        <v>36</v>
      </c>
      <c r="C374" s="17" t="s">
        <v>17</v>
      </c>
      <c r="D374" s="17" t="s">
        <v>26</v>
      </c>
      <c r="E374" s="17" t="s">
        <v>283</v>
      </c>
      <c r="F374" s="17"/>
      <c r="G374" s="8">
        <f>G375+G376+G377</f>
        <v>3490.8</v>
      </c>
      <c r="H374" s="8">
        <f>H375+H376+H377</f>
        <v>3519</v>
      </c>
    </row>
    <row r="375" spans="1:8" s="67" customFormat="1" ht="32.25" customHeight="1">
      <c r="A375" s="34" t="s">
        <v>93</v>
      </c>
      <c r="B375" s="31">
        <v>904</v>
      </c>
      <c r="C375" s="16" t="s">
        <v>17</v>
      </c>
      <c r="D375" s="16" t="s">
        <v>26</v>
      </c>
      <c r="E375" s="16" t="s">
        <v>283</v>
      </c>
      <c r="F375" s="16" t="s">
        <v>56</v>
      </c>
      <c r="G375" s="12">
        <v>2973</v>
      </c>
      <c r="H375" s="12">
        <v>3177</v>
      </c>
    </row>
    <row r="376" spans="1:8" s="67" customFormat="1" ht="15.75">
      <c r="A376" s="15" t="s">
        <v>57</v>
      </c>
      <c r="B376" s="31">
        <v>904</v>
      </c>
      <c r="C376" s="16" t="s">
        <v>17</v>
      </c>
      <c r="D376" s="16" t="s">
        <v>26</v>
      </c>
      <c r="E376" s="16" t="s">
        <v>283</v>
      </c>
      <c r="F376" s="16" t="s">
        <v>58</v>
      </c>
      <c r="G376" s="12">
        <v>510.8</v>
      </c>
      <c r="H376" s="12">
        <v>335</v>
      </c>
    </row>
    <row r="377" spans="1:8" s="67" customFormat="1" ht="15.75">
      <c r="A377" s="65" t="s">
        <v>59</v>
      </c>
      <c r="B377" s="31">
        <v>904</v>
      </c>
      <c r="C377" s="16" t="s">
        <v>17</v>
      </c>
      <c r="D377" s="16" t="s">
        <v>26</v>
      </c>
      <c r="E377" s="16" t="s">
        <v>283</v>
      </c>
      <c r="F377" s="16" t="s">
        <v>60</v>
      </c>
      <c r="G377" s="12">
        <v>7</v>
      </c>
      <c r="H377" s="12">
        <v>7</v>
      </c>
    </row>
    <row r="378" spans="1:8" ht="37.5">
      <c r="A378" s="24" t="s">
        <v>54</v>
      </c>
      <c r="B378" s="25" t="s">
        <v>36</v>
      </c>
      <c r="C378" s="25" t="s">
        <v>17</v>
      </c>
      <c r="D378" s="25" t="s">
        <v>20</v>
      </c>
      <c r="E378" s="25"/>
      <c r="F378" s="25"/>
      <c r="G378" s="13">
        <f>G379</f>
        <v>1368</v>
      </c>
      <c r="H378" s="13">
        <f>H379</f>
        <v>1418</v>
      </c>
    </row>
    <row r="379" spans="1:8" ht="31.5">
      <c r="A379" s="76" t="s">
        <v>371</v>
      </c>
      <c r="B379" s="17" t="s">
        <v>36</v>
      </c>
      <c r="C379" s="17" t="s">
        <v>17</v>
      </c>
      <c r="D379" s="17" t="s">
        <v>20</v>
      </c>
      <c r="E379" s="17" t="s">
        <v>118</v>
      </c>
      <c r="F379" s="17"/>
      <c r="G379" s="8">
        <f>G380+G384</f>
        <v>1368</v>
      </c>
      <c r="H379" s="8">
        <f>H380+H384</f>
        <v>1418</v>
      </c>
    </row>
    <row r="380" spans="1:8" ht="15.75">
      <c r="A380" s="79" t="s">
        <v>240</v>
      </c>
      <c r="B380" s="17" t="s">
        <v>36</v>
      </c>
      <c r="C380" s="17" t="s">
        <v>17</v>
      </c>
      <c r="D380" s="17" t="s">
        <v>20</v>
      </c>
      <c r="E380" s="17" t="s">
        <v>241</v>
      </c>
      <c r="F380" s="17"/>
      <c r="G380" s="8">
        <f aca="true" t="shared" si="14" ref="G380:H382">G381</f>
        <v>1068</v>
      </c>
      <c r="H380" s="8">
        <f t="shared" si="14"/>
        <v>1068</v>
      </c>
    </row>
    <row r="381" spans="1:8" s="67" customFormat="1" ht="31.5">
      <c r="A381" s="79" t="s">
        <v>379</v>
      </c>
      <c r="B381" s="17" t="s">
        <v>36</v>
      </c>
      <c r="C381" s="17" t="s">
        <v>17</v>
      </c>
      <c r="D381" s="17" t="s">
        <v>20</v>
      </c>
      <c r="E381" s="17" t="s">
        <v>242</v>
      </c>
      <c r="F381" s="17"/>
      <c r="G381" s="8">
        <f t="shared" si="14"/>
        <v>1068</v>
      </c>
      <c r="H381" s="8">
        <f t="shared" si="14"/>
        <v>1068</v>
      </c>
    </row>
    <row r="382" spans="1:8" ht="16.5" customHeight="1">
      <c r="A382" s="79" t="s">
        <v>356</v>
      </c>
      <c r="B382" s="17" t="s">
        <v>36</v>
      </c>
      <c r="C382" s="17" t="s">
        <v>17</v>
      </c>
      <c r="D382" s="17" t="s">
        <v>20</v>
      </c>
      <c r="E382" s="17" t="s">
        <v>243</v>
      </c>
      <c r="F382" s="17"/>
      <c r="G382" s="8">
        <f t="shared" si="14"/>
        <v>1068</v>
      </c>
      <c r="H382" s="8">
        <f t="shared" si="14"/>
        <v>1068</v>
      </c>
    </row>
    <row r="383" spans="1:8" s="67" customFormat="1" ht="15.75">
      <c r="A383" s="15" t="s">
        <v>57</v>
      </c>
      <c r="B383" s="16" t="s">
        <v>36</v>
      </c>
      <c r="C383" s="16" t="s">
        <v>17</v>
      </c>
      <c r="D383" s="16" t="s">
        <v>20</v>
      </c>
      <c r="E383" s="16" t="s">
        <v>243</v>
      </c>
      <c r="F383" s="16" t="s">
        <v>58</v>
      </c>
      <c r="G383" s="12">
        <v>1068</v>
      </c>
      <c r="H383" s="12">
        <v>1068</v>
      </c>
    </row>
    <row r="384" spans="1:8" s="67" customFormat="1" ht="31.5">
      <c r="A384" s="79" t="s">
        <v>405</v>
      </c>
      <c r="B384" s="17" t="s">
        <v>36</v>
      </c>
      <c r="C384" s="17" t="s">
        <v>245</v>
      </c>
      <c r="D384" s="17" t="s">
        <v>20</v>
      </c>
      <c r="E384" s="17" t="s">
        <v>246</v>
      </c>
      <c r="F384" s="17"/>
      <c r="G384" s="8">
        <f aca="true" t="shared" si="15" ref="G384:H386">G385</f>
        <v>300</v>
      </c>
      <c r="H384" s="8">
        <f t="shared" si="15"/>
        <v>350</v>
      </c>
    </row>
    <row r="385" spans="1:8" s="67" customFormat="1" ht="31.5">
      <c r="A385" s="79" t="s">
        <v>415</v>
      </c>
      <c r="B385" s="17" t="s">
        <v>36</v>
      </c>
      <c r="C385" s="17" t="s">
        <v>245</v>
      </c>
      <c r="D385" s="17" t="s">
        <v>20</v>
      </c>
      <c r="E385" s="17" t="s">
        <v>247</v>
      </c>
      <c r="F385" s="17"/>
      <c r="G385" s="8">
        <f t="shared" si="15"/>
        <v>300</v>
      </c>
      <c r="H385" s="8">
        <f t="shared" si="15"/>
        <v>350</v>
      </c>
    </row>
    <row r="386" spans="1:8" s="67" customFormat="1" ht="15.75">
      <c r="A386" s="79" t="s">
        <v>244</v>
      </c>
      <c r="B386" s="17" t="s">
        <v>36</v>
      </c>
      <c r="C386" s="17" t="s">
        <v>245</v>
      </c>
      <c r="D386" s="17" t="s">
        <v>20</v>
      </c>
      <c r="E386" s="17" t="s">
        <v>248</v>
      </c>
      <c r="F386" s="17"/>
      <c r="G386" s="8">
        <f t="shared" si="15"/>
        <v>300</v>
      </c>
      <c r="H386" s="8">
        <f t="shared" si="15"/>
        <v>350</v>
      </c>
    </row>
    <row r="387" spans="1:8" s="67" customFormat="1" ht="15.75">
      <c r="A387" s="15" t="s">
        <v>57</v>
      </c>
      <c r="B387" s="16" t="s">
        <v>36</v>
      </c>
      <c r="C387" s="16" t="s">
        <v>17</v>
      </c>
      <c r="D387" s="16" t="s">
        <v>20</v>
      </c>
      <c r="E387" s="16" t="s">
        <v>248</v>
      </c>
      <c r="F387" s="16" t="s">
        <v>58</v>
      </c>
      <c r="G387" s="12">
        <v>300</v>
      </c>
      <c r="H387" s="12">
        <v>350</v>
      </c>
    </row>
    <row r="388" spans="1:8" ht="18.75">
      <c r="A388" s="24" t="s">
        <v>21</v>
      </c>
      <c r="B388" s="25" t="s">
        <v>36</v>
      </c>
      <c r="C388" s="25" t="s">
        <v>10</v>
      </c>
      <c r="D388" s="25"/>
      <c r="E388" s="25"/>
      <c r="F388" s="25"/>
      <c r="G388" s="13">
        <f>G389+G394+G400</f>
        <v>2479.1000000000004</v>
      </c>
      <c r="H388" s="13">
        <f>H389+H394+H400</f>
        <v>2167.3</v>
      </c>
    </row>
    <row r="389" spans="1:8" ht="18.75">
      <c r="A389" s="149" t="s">
        <v>82</v>
      </c>
      <c r="B389" s="25" t="s">
        <v>36</v>
      </c>
      <c r="C389" s="25" t="s">
        <v>10</v>
      </c>
      <c r="D389" s="25" t="s">
        <v>25</v>
      </c>
      <c r="E389" s="25"/>
      <c r="F389" s="25"/>
      <c r="G389" s="13">
        <f aca="true" t="shared" si="16" ref="G389:H392">G390</f>
        <v>285.8</v>
      </c>
      <c r="H389" s="13">
        <f t="shared" si="16"/>
        <v>285.8</v>
      </c>
    </row>
    <row r="390" spans="1:8" ht="15.75">
      <c r="A390" s="95" t="s">
        <v>71</v>
      </c>
      <c r="B390" s="17" t="s">
        <v>36</v>
      </c>
      <c r="C390" s="17" t="s">
        <v>10</v>
      </c>
      <c r="D390" s="17" t="s">
        <v>25</v>
      </c>
      <c r="E390" s="17" t="s">
        <v>199</v>
      </c>
      <c r="F390" s="17"/>
      <c r="G390" s="8">
        <f t="shared" si="16"/>
        <v>285.8</v>
      </c>
      <c r="H390" s="8">
        <f t="shared" si="16"/>
        <v>285.8</v>
      </c>
    </row>
    <row r="391" spans="1:8" ht="15.75">
      <c r="A391" s="95" t="s">
        <v>390</v>
      </c>
      <c r="B391" s="17" t="s">
        <v>36</v>
      </c>
      <c r="C391" s="17" t="s">
        <v>10</v>
      </c>
      <c r="D391" s="17" t="s">
        <v>25</v>
      </c>
      <c r="E391" s="150" t="s">
        <v>204</v>
      </c>
      <c r="F391" s="17"/>
      <c r="G391" s="8">
        <f t="shared" si="16"/>
        <v>285.8</v>
      </c>
      <c r="H391" s="8">
        <f t="shared" si="16"/>
        <v>285.8</v>
      </c>
    </row>
    <row r="392" spans="1:8" ht="31.5">
      <c r="A392" s="139" t="s">
        <v>83</v>
      </c>
      <c r="B392" s="17" t="s">
        <v>36</v>
      </c>
      <c r="C392" s="17" t="s">
        <v>10</v>
      </c>
      <c r="D392" s="17" t="s">
        <v>25</v>
      </c>
      <c r="E392" s="17" t="s">
        <v>249</v>
      </c>
      <c r="F392" s="17"/>
      <c r="G392" s="8">
        <f t="shared" si="16"/>
        <v>285.8</v>
      </c>
      <c r="H392" s="8">
        <f t="shared" si="16"/>
        <v>285.8</v>
      </c>
    </row>
    <row r="393" spans="1:8" s="67" customFormat="1" ht="15.75">
      <c r="A393" s="15" t="s">
        <v>57</v>
      </c>
      <c r="B393" s="16" t="s">
        <v>36</v>
      </c>
      <c r="C393" s="16" t="s">
        <v>10</v>
      </c>
      <c r="D393" s="16" t="s">
        <v>25</v>
      </c>
      <c r="E393" s="16" t="s">
        <v>249</v>
      </c>
      <c r="F393" s="16" t="s">
        <v>58</v>
      </c>
      <c r="G393" s="12">
        <v>285.8</v>
      </c>
      <c r="H393" s="12">
        <v>285.8</v>
      </c>
    </row>
    <row r="394" spans="1:8" ht="18.75">
      <c r="A394" s="24" t="s">
        <v>66</v>
      </c>
      <c r="B394" s="25" t="s">
        <v>36</v>
      </c>
      <c r="C394" s="25" t="s">
        <v>10</v>
      </c>
      <c r="D394" s="25" t="s">
        <v>2</v>
      </c>
      <c r="E394" s="25"/>
      <c r="F394" s="25"/>
      <c r="G394" s="13">
        <f aca="true" t="shared" si="17" ref="G394:H398">G395</f>
        <v>323.6</v>
      </c>
      <c r="H394" s="13">
        <f t="shared" si="17"/>
        <v>38.7</v>
      </c>
    </row>
    <row r="395" spans="1:8" ht="31.5">
      <c r="A395" s="76" t="s">
        <v>371</v>
      </c>
      <c r="B395" s="17" t="s">
        <v>36</v>
      </c>
      <c r="C395" s="17" t="s">
        <v>10</v>
      </c>
      <c r="D395" s="17" t="s">
        <v>2</v>
      </c>
      <c r="E395" s="17" t="s">
        <v>118</v>
      </c>
      <c r="F395" s="17"/>
      <c r="G395" s="8">
        <f t="shared" si="17"/>
        <v>323.6</v>
      </c>
      <c r="H395" s="8">
        <f t="shared" si="17"/>
        <v>38.7</v>
      </c>
    </row>
    <row r="396" spans="1:8" ht="15.75">
      <c r="A396" s="76" t="s">
        <v>206</v>
      </c>
      <c r="B396" s="17" t="s">
        <v>36</v>
      </c>
      <c r="C396" s="17" t="s">
        <v>10</v>
      </c>
      <c r="D396" s="17" t="s">
        <v>2</v>
      </c>
      <c r="E396" s="17" t="s">
        <v>209</v>
      </c>
      <c r="F396" s="17"/>
      <c r="G396" s="8">
        <f t="shared" si="17"/>
        <v>323.6</v>
      </c>
      <c r="H396" s="8">
        <f t="shared" si="17"/>
        <v>38.7</v>
      </c>
    </row>
    <row r="397" spans="1:8" ht="31.5">
      <c r="A397" s="76" t="s">
        <v>250</v>
      </c>
      <c r="B397" s="17" t="s">
        <v>36</v>
      </c>
      <c r="C397" s="17" t="s">
        <v>10</v>
      </c>
      <c r="D397" s="17" t="s">
        <v>2</v>
      </c>
      <c r="E397" s="17" t="s">
        <v>252</v>
      </c>
      <c r="F397" s="17"/>
      <c r="G397" s="8">
        <f t="shared" si="17"/>
        <v>323.6</v>
      </c>
      <c r="H397" s="8">
        <f t="shared" si="17"/>
        <v>38.7</v>
      </c>
    </row>
    <row r="398" spans="1:8" ht="47.25">
      <c r="A398" s="76" t="s">
        <v>251</v>
      </c>
      <c r="B398" s="17" t="s">
        <v>36</v>
      </c>
      <c r="C398" s="17" t="s">
        <v>10</v>
      </c>
      <c r="D398" s="17" t="s">
        <v>2</v>
      </c>
      <c r="E398" s="17" t="s">
        <v>253</v>
      </c>
      <c r="F398" s="17"/>
      <c r="G398" s="8">
        <f t="shared" si="17"/>
        <v>323.6</v>
      </c>
      <c r="H398" s="8">
        <f t="shared" si="17"/>
        <v>38.7</v>
      </c>
    </row>
    <row r="399" spans="1:8" s="67" customFormat="1" ht="15.75">
      <c r="A399" s="65" t="s">
        <v>59</v>
      </c>
      <c r="B399" s="16" t="s">
        <v>36</v>
      </c>
      <c r="C399" s="16" t="s">
        <v>10</v>
      </c>
      <c r="D399" s="16" t="s">
        <v>2</v>
      </c>
      <c r="E399" s="16" t="s">
        <v>254</v>
      </c>
      <c r="F399" s="16" t="s">
        <v>60</v>
      </c>
      <c r="G399" s="5">
        <v>323.6</v>
      </c>
      <c r="H399" s="5">
        <v>38.7</v>
      </c>
    </row>
    <row r="400" spans="1:8" ht="18.75">
      <c r="A400" s="37" t="s">
        <v>22</v>
      </c>
      <c r="B400" s="25" t="s">
        <v>36</v>
      </c>
      <c r="C400" s="25" t="s">
        <v>10</v>
      </c>
      <c r="D400" s="25" t="s">
        <v>23</v>
      </c>
      <c r="E400" s="25"/>
      <c r="F400" s="25" t="s">
        <v>24</v>
      </c>
      <c r="G400" s="13">
        <f>G401+G410</f>
        <v>1869.7</v>
      </c>
      <c r="H400" s="13">
        <f>H401+H410</f>
        <v>1842.8</v>
      </c>
    </row>
    <row r="401" spans="1:8" ht="31.5">
      <c r="A401" s="76" t="s">
        <v>371</v>
      </c>
      <c r="B401" s="17" t="s">
        <v>36</v>
      </c>
      <c r="C401" s="17" t="s">
        <v>10</v>
      </c>
      <c r="D401" s="17" t="s">
        <v>23</v>
      </c>
      <c r="E401" s="17" t="s">
        <v>118</v>
      </c>
      <c r="F401" s="17"/>
      <c r="G401" s="8">
        <f>G402+G407</f>
        <v>1338.2</v>
      </c>
      <c r="H401" s="8">
        <f>H402+H407</f>
        <v>1386.8</v>
      </c>
    </row>
    <row r="402" spans="1:8" ht="15.75">
      <c r="A402" s="76" t="s">
        <v>206</v>
      </c>
      <c r="B402" s="17" t="s">
        <v>36</v>
      </c>
      <c r="C402" s="17" t="s">
        <v>10</v>
      </c>
      <c r="D402" s="17" t="s">
        <v>23</v>
      </c>
      <c r="E402" s="17" t="s">
        <v>209</v>
      </c>
      <c r="F402" s="17"/>
      <c r="G402" s="8">
        <f>G403+G405</f>
        <v>1303.2</v>
      </c>
      <c r="H402" s="8">
        <f>H403+H405</f>
        <v>1351.8</v>
      </c>
    </row>
    <row r="403" spans="1:8" s="67" customFormat="1" ht="31.5">
      <c r="A403" s="151" t="s">
        <v>92</v>
      </c>
      <c r="B403" s="70" t="s">
        <v>36</v>
      </c>
      <c r="C403" s="70" t="s">
        <v>10</v>
      </c>
      <c r="D403" s="70" t="s">
        <v>23</v>
      </c>
      <c r="E403" s="70" t="s">
        <v>255</v>
      </c>
      <c r="F403" s="70"/>
      <c r="G403" s="72">
        <f>G404</f>
        <v>947.7</v>
      </c>
      <c r="H403" s="72">
        <f>H404</f>
        <v>947.8</v>
      </c>
    </row>
    <row r="404" spans="1:8" s="67" customFormat="1" ht="15.75">
      <c r="A404" s="82" t="s">
        <v>59</v>
      </c>
      <c r="B404" s="105" t="s">
        <v>256</v>
      </c>
      <c r="C404" s="105" t="s">
        <v>10</v>
      </c>
      <c r="D404" s="105" t="s">
        <v>23</v>
      </c>
      <c r="E404" s="105" t="s">
        <v>255</v>
      </c>
      <c r="F404" s="105" t="s">
        <v>60</v>
      </c>
      <c r="G404" s="69">
        <v>947.7</v>
      </c>
      <c r="H404" s="69">
        <v>947.8</v>
      </c>
    </row>
    <row r="405" spans="1:8" s="67" customFormat="1" ht="47.25">
      <c r="A405" s="76" t="s">
        <v>257</v>
      </c>
      <c r="B405" s="17" t="s">
        <v>36</v>
      </c>
      <c r="C405" s="17" t="s">
        <v>10</v>
      </c>
      <c r="D405" s="17" t="s">
        <v>23</v>
      </c>
      <c r="E405" s="17" t="s">
        <v>258</v>
      </c>
      <c r="F405" s="17"/>
      <c r="G405" s="8">
        <f>G406</f>
        <v>355.5</v>
      </c>
      <c r="H405" s="8">
        <f>H406</f>
        <v>404</v>
      </c>
    </row>
    <row r="406" spans="1:8" s="67" customFormat="1" ht="15.75">
      <c r="A406" s="15" t="s">
        <v>59</v>
      </c>
      <c r="B406" s="16" t="s">
        <v>36</v>
      </c>
      <c r="C406" s="16" t="s">
        <v>10</v>
      </c>
      <c r="D406" s="16" t="s">
        <v>23</v>
      </c>
      <c r="E406" s="16" t="s">
        <v>258</v>
      </c>
      <c r="F406" s="16" t="s">
        <v>60</v>
      </c>
      <c r="G406" s="12">
        <v>355.5</v>
      </c>
      <c r="H406" s="12">
        <v>404</v>
      </c>
    </row>
    <row r="407" spans="1:8" s="67" customFormat="1" ht="31.5">
      <c r="A407" s="79" t="s">
        <v>357</v>
      </c>
      <c r="B407" s="17" t="s">
        <v>36</v>
      </c>
      <c r="C407" s="17" t="s">
        <v>10</v>
      </c>
      <c r="D407" s="17" t="s">
        <v>23</v>
      </c>
      <c r="E407" s="17" t="s">
        <v>260</v>
      </c>
      <c r="F407" s="17"/>
      <c r="G407" s="8">
        <f>G408</f>
        <v>35</v>
      </c>
      <c r="H407" s="8">
        <f>H408</f>
        <v>35</v>
      </c>
    </row>
    <row r="408" spans="1:8" s="67" customFormat="1" ht="31.5">
      <c r="A408" s="79" t="s">
        <v>259</v>
      </c>
      <c r="B408" s="17" t="s">
        <v>36</v>
      </c>
      <c r="C408" s="17" t="s">
        <v>10</v>
      </c>
      <c r="D408" s="17" t="s">
        <v>23</v>
      </c>
      <c r="E408" s="17" t="s">
        <v>261</v>
      </c>
      <c r="F408" s="17"/>
      <c r="G408" s="8">
        <f>G409</f>
        <v>35</v>
      </c>
      <c r="H408" s="8">
        <f>H409</f>
        <v>35</v>
      </c>
    </row>
    <row r="409" spans="1:8" ht="15.75">
      <c r="A409" s="15" t="s">
        <v>59</v>
      </c>
      <c r="B409" s="39" t="s">
        <v>36</v>
      </c>
      <c r="C409" s="39" t="s">
        <v>10</v>
      </c>
      <c r="D409" s="39" t="s">
        <v>23</v>
      </c>
      <c r="E409" s="39" t="s">
        <v>261</v>
      </c>
      <c r="F409" s="39" t="s">
        <v>60</v>
      </c>
      <c r="G409" s="5">
        <v>35</v>
      </c>
      <c r="H409" s="5">
        <v>35</v>
      </c>
    </row>
    <row r="410" spans="1:8" s="67" customFormat="1" ht="47.25">
      <c r="A410" s="83" t="s">
        <v>351</v>
      </c>
      <c r="B410" s="107">
        <v>904</v>
      </c>
      <c r="C410" s="70" t="s">
        <v>10</v>
      </c>
      <c r="D410" s="70" t="s">
        <v>23</v>
      </c>
      <c r="E410" s="107" t="s">
        <v>225</v>
      </c>
      <c r="F410" s="16"/>
      <c r="G410" s="8">
        <f aca="true" t="shared" si="18" ref="G410:H412">G411</f>
        <v>531.5</v>
      </c>
      <c r="H410" s="8">
        <f t="shared" si="18"/>
        <v>456</v>
      </c>
    </row>
    <row r="411" spans="1:8" ht="31.5">
      <c r="A411" s="83" t="s">
        <v>382</v>
      </c>
      <c r="B411" s="107">
        <v>904</v>
      </c>
      <c r="C411" s="70" t="s">
        <v>10</v>
      </c>
      <c r="D411" s="70" t="s">
        <v>23</v>
      </c>
      <c r="E411" s="58" t="s">
        <v>266</v>
      </c>
      <c r="F411" s="17"/>
      <c r="G411" s="8">
        <f t="shared" si="18"/>
        <v>531.5</v>
      </c>
      <c r="H411" s="8">
        <f t="shared" si="18"/>
        <v>456</v>
      </c>
    </row>
    <row r="412" spans="1:8" ht="31.5">
      <c r="A412" s="88" t="s">
        <v>265</v>
      </c>
      <c r="B412" s="107">
        <v>904</v>
      </c>
      <c r="C412" s="70" t="s">
        <v>10</v>
      </c>
      <c r="D412" s="70" t="s">
        <v>23</v>
      </c>
      <c r="E412" s="58" t="s">
        <v>267</v>
      </c>
      <c r="F412" s="17"/>
      <c r="G412" s="8">
        <f t="shared" si="18"/>
        <v>531.5</v>
      </c>
      <c r="H412" s="8">
        <f t="shared" si="18"/>
        <v>456</v>
      </c>
    </row>
    <row r="413" spans="1:8" ht="15.75">
      <c r="A413" s="15" t="s">
        <v>57</v>
      </c>
      <c r="B413" s="108">
        <v>904</v>
      </c>
      <c r="C413" s="105" t="s">
        <v>10</v>
      </c>
      <c r="D413" s="105" t="s">
        <v>23</v>
      </c>
      <c r="E413" s="108" t="s">
        <v>267</v>
      </c>
      <c r="F413" s="16" t="s">
        <v>58</v>
      </c>
      <c r="G413" s="12">
        <v>531.5</v>
      </c>
      <c r="H413" s="12">
        <v>456</v>
      </c>
    </row>
    <row r="414" spans="1:8" ht="18.75">
      <c r="A414" s="53" t="s">
        <v>74</v>
      </c>
      <c r="B414" s="42" t="s">
        <v>36</v>
      </c>
      <c r="C414" s="42" t="s">
        <v>1</v>
      </c>
      <c r="D414" s="42"/>
      <c r="E414" s="42"/>
      <c r="F414" s="148"/>
      <c r="G414" s="13">
        <f aca="true" t="shared" si="19" ref="G414:H416">G415</f>
        <v>637.9</v>
      </c>
      <c r="H414" s="13">
        <f t="shared" si="19"/>
        <v>607.9</v>
      </c>
    </row>
    <row r="415" spans="1:8" ht="18.75">
      <c r="A415" s="3" t="s">
        <v>72</v>
      </c>
      <c r="B415" s="2" t="s">
        <v>36</v>
      </c>
      <c r="C415" s="2" t="s">
        <v>1</v>
      </c>
      <c r="D415" s="2" t="s">
        <v>25</v>
      </c>
      <c r="E415" s="42"/>
      <c r="F415" s="148"/>
      <c r="G415" s="13">
        <f t="shared" si="19"/>
        <v>637.9</v>
      </c>
      <c r="H415" s="13">
        <f t="shared" si="19"/>
        <v>607.9</v>
      </c>
    </row>
    <row r="416" spans="1:8" ht="31.5">
      <c r="A416" s="76" t="s">
        <v>371</v>
      </c>
      <c r="B416" s="2" t="s">
        <v>36</v>
      </c>
      <c r="C416" s="2" t="s">
        <v>1</v>
      </c>
      <c r="D416" s="2" t="s">
        <v>25</v>
      </c>
      <c r="E416" s="70" t="s">
        <v>118</v>
      </c>
      <c r="F416" s="70"/>
      <c r="G416" s="72">
        <f t="shared" si="19"/>
        <v>637.9</v>
      </c>
      <c r="H416" s="72">
        <f t="shared" si="19"/>
        <v>607.9</v>
      </c>
    </row>
    <row r="417" spans="1:8" ht="31.5">
      <c r="A417" s="79" t="s">
        <v>358</v>
      </c>
      <c r="B417" s="2" t="s">
        <v>36</v>
      </c>
      <c r="C417" s="2" t="s">
        <v>1</v>
      </c>
      <c r="D417" s="2" t="s">
        <v>25</v>
      </c>
      <c r="E417" s="70" t="s">
        <v>270</v>
      </c>
      <c r="F417" s="70"/>
      <c r="G417" s="72">
        <f>G418+G423</f>
        <v>637.9</v>
      </c>
      <c r="H417" s="72">
        <f>H418+H423</f>
        <v>607.9</v>
      </c>
    </row>
    <row r="418" spans="1:8" ht="31.5">
      <c r="A418" s="79" t="s">
        <v>268</v>
      </c>
      <c r="B418" s="2" t="s">
        <v>36</v>
      </c>
      <c r="C418" s="2" t="s">
        <v>1</v>
      </c>
      <c r="D418" s="2" t="s">
        <v>25</v>
      </c>
      <c r="E418" s="70" t="s">
        <v>271</v>
      </c>
      <c r="F418" s="70"/>
      <c r="G418" s="72">
        <f>G419+G421</f>
        <v>57.9</v>
      </c>
      <c r="H418" s="72">
        <f>H419+H421</f>
        <v>57.9</v>
      </c>
    </row>
    <row r="419" spans="1:8" ht="15.75">
      <c r="A419" s="79" t="s">
        <v>269</v>
      </c>
      <c r="B419" s="2" t="s">
        <v>36</v>
      </c>
      <c r="C419" s="2" t="s">
        <v>1</v>
      </c>
      <c r="D419" s="2" t="s">
        <v>25</v>
      </c>
      <c r="E419" s="70" t="s">
        <v>272</v>
      </c>
      <c r="F419" s="70"/>
      <c r="G419" s="72">
        <f>G420</f>
        <v>7.9</v>
      </c>
      <c r="H419" s="72">
        <f>H420</f>
        <v>7.9</v>
      </c>
    </row>
    <row r="420" spans="1:8" ht="15.75">
      <c r="A420" s="15" t="s">
        <v>57</v>
      </c>
      <c r="B420" s="39" t="s">
        <v>36</v>
      </c>
      <c r="C420" s="39" t="s">
        <v>1</v>
      </c>
      <c r="D420" s="39" t="s">
        <v>25</v>
      </c>
      <c r="E420" s="105" t="s">
        <v>272</v>
      </c>
      <c r="F420" s="105" t="s">
        <v>58</v>
      </c>
      <c r="G420" s="69">
        <v>7.9</v>
      </c>
      <c r="H420" s="69">
        <v>7.9</v>
      </c>
    </row>
    <row r="421" spans="1:8" ht="15.75">
      <c r="A421" s="79" t="s">
        <v>273</v>
      </c>
      <c r="B421" s="2" t="s">
        <v>36</v>
      </c>
      <c r="C421" s="2" t="s">
        <v>1</v>
      </c>
      <c r="D421" s="2" t="s">
        <v>25</v>
      </c>
      <c r="E421" s="70" t="s">
        <v>274</v>
      </c>
      <c r="F421" s="70"/>
      <c r="G421" s="72">
        <f>G422</f>
        <v>50</v>
      </c>
      <c r="H421" s="72">
        <f>H422</f>
        <v>50</v>
      </c>
    </row>
    <row r="422" spans="1:8" ht="15.75">
      <c r="A422" s="15" t="s">
        <v>57</v>
      </c>
      <c r="B422" s="39" t="s">
        <v>36</v>
      </c>
      <c r="C422" s="39" t="s">
        <v>1</v>
      </c>
      <c r="D422" s="39" t="s">
        <v>25</v>
      </c>
      <c r="E422" s="105" t="s">
        <v>274</v>
      </c>
      <c r="F422" s="105" t="s">
        <v>58</v>
      </c>
      <c r="G422" s="69">
        <v>50</v>
      </c>
      <c r="H422" s="69">
        <v>50</v>
      </c>
    </row>
    <row r="423" spans="1:8" ht="47.25">
      <c r="A423" s="79" t="s">
        <v>370</v>
      </c>
      <c r="B423" s="2" t="s">
        <v>36</v>
      </c>
      <c r="C423" s="2" t="s">
        <v>1</v>
      </c>
      <c r="D423" s="2" t="s">
        <v>25</v>
      </c>
      <c r="E423" s="70" t="s">
        <v>275</v>
      </c>
      <c r="F423" s="70"/>
      <c r="G423" s="72">
        <f>G424+G426+G428</f>
        <v>580</v>
      </c>
      <c r="H423" s="72">
        <f>H424+H426+H428</f>
        <v>550</v>
      </c>
    </row>
    <row r="424" spans="1:8" ht="15.75">
      <c r="A424" s="79" t="s">
        <v>276</v>
      </c>
      <c r="B424" s="2" t="s">
        <v>36</v>
      </c>
      <c r="C424" s="2" t="s">
        <v>1</v>
      </c>
      <c r="D424" s="2" t="s">
        <v>25</v>
      </c>
      <c r="E424" s="70" t="s">
        <v>277</v>
      </c>
      <c r="F424" s="70"/>
      <c r="G424" s="72">
        <f>G425</f>
        <v>30</v>
      </c>
      <c r="H424" s="72">
        <f>H425</f>
        <v>0</v>
      </c>
    </row>
    <row r="425" spans="1:8" ht="15.75">
      <c r="A425" s="15" t="s">
        <v>57</v>
      </c>
      <c r="B425" s="39" t="s">
        <v>36</v>
      </c>
      <c r="C425" s="39" t="s">
        <v>1</v>
      </c>
      <c r="D425" s="39" t="s">
        <v>25</v>
      </c>
      <c r="E425" s="105" t="s">
        <v>277</v>
      </c>
      <c r="F425" s="105" t="s">
        <v>58</v>
      </c>
      <c r="G425" s="69">
        <v>30</v>
      </c>
      <c r="H425" s="69">
        <v>0</v>
      </c>
    </row>
    <row r="426" spans="1:8" ht="15.75">
      <c r="A426" s="79" t="s">
        <v>278</v>
      </c>
      <c r="B426" s="2" t="s">
        <v>36</v>
      </c>
      <c r="C426" s="2" t="s">
        <v>1</v>
      </c>
      <c r="D426" s="2" t="s">
        <v>25</v>
      </c>
      <c r="E426" s="70" t="s">
        <v>280</v>
      </c>
      <c r="F426" s="70"/>
      <c r="G426" s="72">
        <f>G427</f>
        <v>300</v>
      </c>
      <c r="H426" s="72">
        <f>H427</f>
        <v>300</v>
      </c>
    </row>
    <row r="427" spans="1:8" ht="15.75">
      <c r="A427" s="15" t="s">
        <v>57</v>
      </c>
      <c r="B427" s="39" t="s">
        <v>36</v>
      </c>
      <c r="C427" s="39" t="s">
        <v>1</v>
      </c>
      <c r="D427" s="39" t="s">
        <v>25</v>
      </c>
      <c r="E427" s="105" t="s">
        <v>280</v>
      </c>
      <c r="F427" s="105" t="s">
        <v>58</v>
      </c>
      <c r="G427" s="69">
        <v>300</v>
      </c>
      <c r="H427" s="69">
        <v>300</v>
      </c>
    </row>
    <row r="428" spans="1:8" ht="15.75">
      <c r="A428" s="79" t="s">
        <v>279</v>
      </c>
      <c r="B428" s="2" t="s">
        <v>36</v>
      </c>
      <c r="C428" s="2" t="s">
        <v>1</v>
      </c>
      <c r="D428" s="2" t="s">
        <v>25</v>
      </c>
      <c r="E428" s="70" t="s">
        <v>281</v>
      </c>
      <c r="F428" s="70"/>
      <c r="G428" s="72">
        <f>G429</f>
        <v>250</v>
      </c>
      <c r="H428" s="72">
        <f>H429</f>
        <v>250</v>
      </c>
    </row>
    <row r="429" spans="1:8" ht="15.75">
      <c r="A429" s="15" t="s">
        <v>57</v>
      </c>
      <c r="B429" s="39" t="s">
        <v>36</v>
      </c>
      <c r="C429" s="39" t="s">
        <v>1</v>
      </c>
      <c r="D429" s="39" t="s">
        <v>25</v>
      </c>
      <c r="E429" s="105" t="s">
        <v>281</v>
      </c>
      <c r="F429" s="105" t="s">
        <v>58</v>
      </c>
      <c r="G429" s="69">
        <v>250</v>
      </c>
      <c r="H429" s="69">
        <v>250</v>
      </c>
    </row>
    <row r="430" spans="1:8" ht="18.75">
      <c r="A430" s="24" t="s">
        <v>9</v>
      </c>
      <c r="B430" s="25" t="s">
        <v>36</v>
      </c>
      <c r="C430" s="25" t="s">
        <v>6</v>
      </c>
      <c r="D430" s="25"/>
      <c r="E430" s="25"/>
      <c r="F430" s="25"/>
      <c r="G430" s="13">
        <f>G431+G436+G444+G459+G475</f>
        <v>10090.399999999998</v>
      </c>
      <c r="H430" s="13">
        <f>H431+H436+H444+H459+H475</f>
        <v>9379</v>
      </c>
    </row>
    <row r="431" spans="1:8" ht="18.75">
      <c r="A431" s="37" t="s">
        <v>13</v>
      </c>
      <c r="B431" s="25" t="s">
        <v>36</v>
      </c>
      <c r="C431" s="25" t="s">
        <v>6</v>
      </c>
      <c r="D431" s="25" t="s">
        <v>3</v>
      </c>
      <c r="E431" s="25"/>
      <c r="F431" s="25"/>
      <c r="G431" s="13">
        <f aca="true" t="shared" si="20" ref="G431:H434">G432</f>
        <v>7983.9</v>
      </c>
      <c r="H431" s="13">
        <f t="shared" si="20"/>
        <v>2773.9</v>
      </c>
    </row>
    <row r="432" spans="1:8" ht="47.25">
      <c r="A432" s="83" t="s">
        <v>354</v>
      </c>
      <c r="B432" s="17" t="s">
        <v>36</v>
      </c>
      <c r="C432" s="17" t="s">
        <v>6</v>
      </c>
      <c r="D432" s="17" t="s">
        <v>3</v>
      </c>
      <c r="E432" s="17" t="s">
        <v>124</v>
      </c>
      <c r="F432" s="17"/>
      <c r="G432" s="8">
        <f t="shared" si="20"/>
        <v>7983.9</v>
      </c>
      <c r="H432" s="8">
        <f t="shared" si="20"/>
        <v>2773.9</v>
      </c>
    </row>
    <row r="433" spans="1:8" ht="31.5">
      <c r="A433" s="84" t="s">
        <v>123</v>
      </c>
      <c r="B433" s="17" t="s">
        <v>36</v>
      </c>
      <c r="C433" s="17" t="s">
        <v>6</v>
      </c>
      <c r="D433" s="17" t="s">
        <v>3</v>
      </c>
      <c r="E433" s="17" t="s">
        <v>125</v>
      </c>
      <c r="F433" s="17"/>
      <c r="G433" s="8">
        <f t="shared" si="20"/>
        <v>7983.9</v>
      </c>
      <c r="H433" s="8">
        <f t="shared" si="20"/>
        <v>2773.9</v>
      </c>
    </row>
    <row r="434" spans="1:8" s="67" customFormat="1" ht="15.75">
      <c r="A434" s="77" t="s">
        <v>166</v>
      </c>
      <c r="B434" s="17" t="s">
        <v>36</v>
      </c>
      <c r="C434" s="17" t="s">
        <v>6</v>
      </c>
      <c r="D434" s="17" t="s">
        <v>3</v>
      </c>
      <c r="E434" s="17" t="s">
        <v>167</v>
      </c>
      <c r="F434" s="17"/>
      <c r="G434" s="8">
        <f t="shared" si="20"/>
        <v>7983.9</v>
      </c>
      <c r="H434" s="8">
        <f t="shared" si="20"/>
        <v>2773.9</v>
      </c>
    </row>
    <row r="435" spans="1:8" s="67" customFormat="1" ht="15.75">
      <c r="A435" s="15" t="s">
        <v>57</v>
      </c>
      <c r="B435" s="16" t="s">
        <v>36</v>
      </c>
      <c r="C435" s="16" t="s">
        <v>6</v>
      </c>
      <c r="D435" s="16" t="s">
        <v>3</v>
      </c>
      <c r="E435" s="16" t="s">
        <v>167</v>
      </c>
      <c r="F435" s="16" t="s">
        <v>58</v>
      </c>
      <c r="G435" s="12">
        <v>7983.9</v>
      </c>
      <c r="H435" s="12">
        <v>2773.9</v>
      </c>
    </row>
    <row r="436" spans="1:8" ht="18.75">
      <c r="A436" s="24" t="s">
        <v>8</v>
      </c>
      <c r="B436" s="25" t="s">
        <v>36</v>
      </c>
      <c r="C436" s="25" t="s">
        <v>6</v>
      </c>
      <c r="D436" s="25" t="s">
        <v>7</v>
      </c>
      <c r="E436" s="25"/>
      <c r="F436" s="25"/>
      <c r="G436" s="13">
        <f>G437+G441</f>
        <v>1352.9</v>
      </c>
      <c r="H436" s="13">
        <f>H437+H441</f>
        <v>5427.8</v>
      </c>
    </row>
    <row r="437" spans="1:8" ht="47.25">
      <c r="A437" s="83" t="s">
        <v>354</v>
      </c>
      <c r="B437" s="17" t="s">
        <v>36</v>
      </c>
      <c r="C437" s="17" t="s">
        <v>6</v>
      </c>
      <c r="D437" s="17" t="s">
        <v>7</v>
      </c>
      <c r="E437" s="17" t="s">
        <v>124</v>
      </c>
      <c r="F437" s="17"/>
      <c r="G437" s="8">
        <f aca="true" t="shared" si="21" ref="G437:H439">G438</f>
        <v>0</v>
      </c>
      <c r="H437" s="8">
        <f t="shared" si="21"/>
        <v>4074.9</v>
      </c>
    </row>
    <row r="438" spans="1:8" ht="31.5">
      <c r="A438" s="84" t="s">
        <v>123</v>
      </c>
      <c r="B438" s="17" t="s">
        <v>36</v>
      </c>
      <c r="C438" s="17" t="s">
        <v>6</v>
      </c>
      <c r="D438" s="17" t="s">
        <v>7</v>
      </c>
      <c r="E438" s="17" t="s">
        <v>125</v>
      </c>
      <c r="F438" s="17"/>
      <c r="G438" s="8">
        <f t="shared" si="21"/>
        <v>0</v>
      </c>
      <c r="H438" s="8">
        <f t="shared" si="21"/>
        <v>4074.9</v>
      </c>
    </row>
    <row r="439" spans="1:8" ht="15.75">
      <c r="A439" s="77" t="s">
        <v>166</v>
      </c>
      <c r="B439" s="17" t="s">
        <v>36</v>
      </c>
      <c r="C439" s="17" t="s">
        <v>6</v>
      </c>
      <c r="D439" s="17" t="s">
        <v>7</v>
      </c>
      <c r="E439" s="17" t="s">
        <v>167</v>
      </c>
      <c r="F439" s="17"/>
      <c r="G439" s="8">
        <f t="shared" si="21"/>
        <v>0</v>
      </c>
      <c r="H439" s="8">
        <f t="shared" si="21"/>
        <v>4074.9</v>
      </c>
    </row>
    <row r="440" spans="1:8" s="67" customFormat="1" ht="15.75">
      <c r="A440" s="15" t="s">
        <v>57</v>
      </c>
      <c r="B440" s="16" t="s">
        <v>36</v>
      </c>
      <c r="C440" s="16" t="s">
        <v>6</v>
      </c>
      <c r="D440" s="16" t="s">
        <v>7</v>
      </c>
      <c r="E440" s="16" t="s">
        <v>167</v>
      </c>
      <c r="F440" s="16" t="s">
        <v>58</v>
      </c>
      <c r="G440" s="12">
        <v>0</v>
      </c>
      <c r="H440" s="12">
        <v>4074.9</v>
      </c>
    </row>
    <row r="441" spans="1:8" s="67" customFormat="1" ht="31.5">
      <c r="A441" s="113" t="s">
        <v>384</v>
      </c>
      <c r="B441" s="17" t="s">
        <v>36</v>
      </c>
      <c r="C441" s="17" t="s">
        <v>6</v>
      </c>
      <c r="D441" s="17" t="s">
        <v>7</v>
      </c>
      <c r="E441" s="17" t="s">
        <v>383</v>
      </c>
      <c r="F441" s="17"/>
      <c r="G441" s="8">
        <f>G442</f>
        <v>1352.9</v>
      </c>
      <c r="H441" s="8">
        <f>H442</f>
        <v>1352.9</v>
      </c>
    </row>
    <row r="442" spans="1:8" s="67" customFormat="1" ht="31.5">
      <c r="A442" s="113" t="s">
        <v>385</v>
      </c>
      <c r="B442" s="17" t="s">
        <v>36</v>
      </c>
      <c r="C442" s="17" t="s">
        <v>6</v>
      </c>
      <c r="D442" s="17" t="s">
        <v>7</v>
      </c>
      <c r="E442" s="17" t="s">
        <v>386</v>
      </c>
      <c r="F442" s="17"/>
      <c r="G442" s="8">
        <f>G443</f>
        <v>1352.9</v>
      </c>
      <c r="H442" s="8">
        <f>H443</f>
        <v>1352.9</v>
      </c>
    </row>
    <row r="443" spans="1:8" s="67" customFormat="1" ht="15.75">
      <c r="A443" s="15" t="s">
        <v>389</v>
      </c>
      <c r="B443" s="16" t="s">
        <v>36</v>
      </c>
      <c r="C443" s="16" t="s">
        <v>6</v>
      </c>
      <c r="D443" s="16" t="s">
        <v>7</v>
      </c>
      <c r="E443" s="16" t="s">
        <v>386</v>
      </c>
      <c r="F443" s="16" t="s">
        <v>61</v>
      </c>
      <c r="G443" s="12">
        <v>1352.9</v>
      </c>
      <c r="H443" s="12">
        <v>1352.9</v>
      </c>
    </row>
    <row r="444" spans="1:8" ht="18.75">
      <c r="A444" s="37" t="s">
        <v>52</v>
      </c>
      <c r="B444" s="25" t="s">
        <v>36</v>
      </c>
      <c r="C444" s="25" t="s">
        <v>6</v>
      </c>
      <c r="D444" s="25" t="s">
        <v>25</v>
      </c>
      <c r="E444" s="25"/>
      <c r="F444" s="25"/>
      <c r="G444" s="8">
        <f>G445+G455</f>
        <v>115.8</v>
      </c>
      <c r="H444" s="8">
        <f>H445+H455</f>
        <v>104.9</v>
      </c>
    </row>
    <row r="445" spans="1:8" ht="31.5">
      <c r="A445" s="76" t="s">
        <v>371</v>
      </c>
      <c r="B445" s="17" t="s">
        <v>36</v>
      </c>
      <c r="C445" s="17" t="s">
        <v>6</v>
      </c>
      <c r="D445" s="17" t="s">
        <v>25</v>
      </c>
      <c r="E445" s="17" t="s">
        <v>118</v>
      </c>
      <c r="F445" s="17"/>
      <c r="G445" s="8">
        <f>G446</f>
        <v>108.8</v>
      </c>
      <c r="H445" s="8">
        <f>H446</f>
        <v>84.9</v>
      </c>
    </row>
    <row r="446" spans="1:8" ht="15.75">
      <c r="A446" s="76" t="s">
        <v>206</v>
      </c>
      <c r="B446" s="17" t="s">
        <v>36</v>
      </c>
      <c r="C446" s="17" t="s">
        <v>6</v>
      </c>
      <c r="D446" s="17" t="s">
        <v>25</v>
      </c>
      <c r="E446" s="17" t="s">
        <v>209</v>
      </c>
      <c r="F446" s="17"/>
      <c r="G446" s="8">
        <f>G447+G452</f>
        <v>108.8</v>
      </c>
      <c r="H446" s="8">
        <f>H447+H452</f>
        <v>84.9</v>
      </c>
    </row>
    <row r="447" spans="1:8" ht="31.5">
      <c r="A447" s="76" t="s">
        <v>207</v>
      </c>
      <c r="B447" s="17" t="s">
        <v>36</v>
      </c>
      <c r="C447" s="17" t="s">
        <v>6</v>
      </c>
      <c r="D447" s="17" t="s">
        <v>25</v>
      </c>
      <c r="E447" s="17" t="s">
        <v>210</v>
      </c>
      <c r="F447" s="17"/>
      <c r="G447" s="8">
        <f>G448+G450</f>
        <v>101.8</v>
      </c>
      <c r="H447" s="8">
        <f>H448+H450</f>
        <v>84.9</v>
      </c>
    </row>
    <row r="448" spans="1:8" ht="15.75">
      <c r="A448" s="76" t="s">
        <v>208</v>
      </c>
      <c r="B448" s="17" t="s">
        <v>36</v>
      </c>
      <c r="C448" s="17" t="s">
        <v>6</v>
      </c>
      <c r="D448" s="17" t="s">
        <v>25</v>
      </c>
      <c r="E448" s="17" t="s">
        <v>211</v>
      </c>
      <c r="F448" s="17"/>
      <c r="G448" s="8">
        <f>G449</f>
        <v>86.6</v>
      </c>
      <c r="H448" s="8">
        <f>H449</f>
        <v>69.7</v>
      </c>
    </row>
    <row r="449" spans="1:8" ht="15.75">
      <c r="A449" s="15" t="s">
        <v>57</v>
      </c>
      <c r="B449" s="16" t="s">
        <v>36</v>
      </c>
      <c r="C449" s="16" t="s">
        <v>6</v>
      </c>
      <c r="D449" s="16" t="s">
        <v>25</v>
      </c>
      <c r="E449" s="16" t="s">
        <v>211</v>
      </c>
      <c r="F449" s="16" t="s">
        <v>58</v>
      </c>
      <c r="G449" s="12">
        <v>86.6</v>
      </c>
      <c r="H449" s="12">
        <v>69.7</v>
      </c>
    </row>
    <row r="450" spans="1:8" ht="15.75">
      <c r="A450" s="76" t="s">
        <v>97</v>
      </c>
      <c r="B450" s="17" t="s">
        <v>36</v>
      </c>
      <c r="C450" s="17" t="s">
        <v>6</v>
      </c>
      <c r="D450" s="17" t="s">
        <v>25</v>
      </c>
      <c r="E450" s="17" t="s">
        <v>213</v>
      </c>
      <c r="F450" s="17"/>
      <c r="G450" s="8">
        <f>G451</f>
        <v>15.2</v>
      </c>
      <c r="H450" s="8">
        <f>H451</f>
        <v>15.2</v>
      </c>
    </row>
    <row r="451" spans="1:8" ht="15.75">
      <c r="A451" s="15" t="s">
        <v>57</v>
      </c>
      <c r="B451" s="16" t="s">
        <v>36</v>
      </c>
      <c r="C451" s="16" t="s">
        <v>6</v>
      </c>
      <c r="D451" s="16" t="s">
        <v>25</v>
      </c>
      <c r="E451" s="16" t="s">
        <v>213</v>
      </c>
      <c r="F451" s="16" t="s">
        <v>58</v>
      </c>
      <c r="G451" s="12">
        <v>15.2</v>
      </c>
      <c r="H451" s="12">
        <v>15.2</v>
      </c>
    </row>
    <row r="452" spans="1:8" ht="31.5">
      <c r="A452" s="79" t="s">
        <v>239</v>
      </c>
      <c r="B452" s="17" t="s">
        <v>36</v>
      </c>
      <c r="C452" s="17" t="s">
        <v>6</v>
      </c>
      <c r="D452" s="17" t="s">
        <v>25</v>
      </c>
      <c r="E452" s="17" t="s">
        <v>282</v>
      </c>
      <c r="F452" s="17"/>
      <c r="G452" s="8">
        <f>G453</f>
        <v>7</v>
      </c>
      <c r="H452" s="8">
        <f>H453</f>
        <v>0</v>
      </c>
    </row>
    <row r="453" spans="1:8" ht="15.75">
      <c r="A453" s="76" t="s">
        <v>97</v>
      </c>
      <c r="B453" s="17" t="s">
        <v>36</v>
      </c>
      <c r="C453" s="17" t="s">
        <v>6</v>
      </c>
      <c r="D453" s="17" t="s">
        <v>25</v>
      </c>
      <c r="E453" s="17" t="s">
        <v>283</v>
      </c>
      <c r="F453" s="17"/>
      <c r="G453" s="8">
        <f>G454</f>
        <v>7</v>
      </c>
      <c r="H453" s="8">
        <f>H454</f>
        <v>0</v>
      </c>
    </row>
    <row r="454" spans="1:8" ht="15.75">
      <c r="A454" s="15" t="s">
        <v>57</v>
      </c>
      <c r="B454" s="16" t="s">
        <v>36</v>
      </c>
      <c r="C454" s="16" t="s">
        <v>6</v>
      </c>
      <c r="D454" s="16" t="s">
        <v>25</v>
      </c>
      <c r="E454" s="16" t="s">
        <v>283</v>
      </c>
      <c r="F454" s="16" t="s">
        <v>58</v>
      </c>
      <c r="G454" s="12">
        <v>7</v>
      </c>
      <c r="H454" s="12">
        <v>0</v>
      </c>
    </row>
    <row r="455" spans="1:8" ht="47.25">
      <c r="A455" s="83" t="s">
        <v>354</v>
      </c>
      <c r="B455" s="17" t="s">
        <v>36</v>
      </c>
      <c r="C455" s="17" t="s">
        <v>6</v>
      </c>
      <c r="D455" s="17" t="s">
        <v>25</v>
      </c>
      <c r="E455" s="17" t="s">
        <v>124</v>
      </c>
      <c r="F455" s="17"/>
      <c r="G455" s="8">
        <f aca="true" t="shared" si="22" ref="G455:H457">G456</f>
        <v>7</v>
      </c>
      <c r="H455" s="8">
        <f t="shared" si="22"/>
        <v>20</v>
      </c>
    </row>
    <row r="456" spans="1:8" ht="47.25">
      <c r="A456" s="94" t="s">
        <v>349</v>
      </c>
      <c r="B456" s="17" t="s">
        <v>36</v>
      </c>
      <c r="C456" s="17" t="s">
        <v>6</v>
      </c>
      <c r="D456" s="17" t="s">
        <v>25</v>
      </c>
      <c r="E456" s="17" t="s">
        <v>221</v>
      </c>
      <c r="F456" s="17"/>
      <c r="G456" s="8">
        <f t="shared" si="22"/>
        <v>7</v>
      </c>
      <c r="H456" s="8">
        <f t="shared" si="22"/>
        <v>20</v>
      </c>
    </row>
    <row r="457" spans="1:8" ht="15.75">
      <c r="A457" s="76" t="s">
        <v>97</v>
      </c>
      <c r="B457" s="17" t="s">
        <v>36</v>
      </c>
      <c r="C457" s="17" t="s">
        <v>6</v>
      </c>
      <c r="D457" s="17" t="s">
        <v>25</v>
      </c>
      <c r="E457" s="17" t="s">
        <v>222</v>
      </c>
      <c r="F457" s="17"/>
      <c r="G457" s="8">
        <f t="shared" si="22"/>
        <v>7</v>
      </c>
      <c r="H457" s="8">
        <f t="shared" si="22"/>
        <v>20</v>
      </c>
    </row>
    <row r="458" spans="1:8" s="67" customFormat="1" ht="15.75">
      <c r="A458" s="15" t="s">
        <v>57</v>
      </c>
      <c r="B458" s="16" t="s">
        <v>36</v>
      </c>
      <c r="C458" s="16" t="s">
        <v>6</v>
      </c>
      <c r="D458" s="16" t="s">
        <v>25</v>
      </c>
      <c r="E458" s="16" t="s">
        <v>222</v>
      </c>
      <c r="F458" s="16" t="s">
        <v>58</v>
      </c>
      <c r="G458" s="12">
        <v>7</v>
      </c>
      <c r="H458" s="12">
        <v>20</v>
      </c>
    </row>
    <row r="459" spans="1:8" ht="18.75">
      <c r="A459" s="37" t="s">
        <v>14</v>
      </c>
      <c r="B459" s="25" t="s">
        <v>36</v>
      </c>
      <c r="C459" s="25" t="s">
        <v>6</v>
      </c>
      <c r="D459" s="25" t="s">
        <v>6</v>
      </c>
      <c r="E459" s="25"/>
      <c r="F459" s="25"/>
      <c r="G459" s="13">
        <f>G460</f>
        <v>637.8000000000001</v>
      </c>
      <c r="H459" s="13">
        <f>H460</f>
        <v>637.8000000000001</v>
      </c>
    </row>
    <row r="460" spans="1:8" ht="31.5">
      <c r="A460" s="96" t="s">
        <v>284</v>
      </c>
      <c r="B460" s="17" t="s">
        <v>36</v>
      </c>
      <c r="C460" s="17" t="s">
        <v>6</v>
      </c>
      <c r="D460" s="17" t="s">
        <v>6</v>
      </c>
      <c r="E460" s="17" t="s">
        <v>287</v>
      </c>
      <c r="F460" s="17"/>
      <c r="G460" s="8">
        <f>G461+G470</f>
        <v>637.8000000000001</v>
      </c>
      <c r="H460" s="8">
        <f>H461+H470</f>
        <v>637.8000000000001</v>
      </c>
    </row>
    <row r="461" spans="1:8" ht="15.75">
      <c r="A461" s="94" t="s">
        <v>285</v>
      </c>
      <c r="B461" s="17" t="s">
        <v>36</v>
      </c>
      <c r="C461" s="17" t="s">
        <v>6</v>
      </c>
      <c r="D461" s="17" t="s">
        <v>6</v>
      </c>
      <c r="E461" s="17" t="s">
        <v>288</v>
      </c>
      <c r="F461" s="17"/>
      <c r="G461" s="8">
        <f>G462+G464+G468</f>
        <v>499.70000000000005</v>
      </c>
      <c r="H461" s="8">
        <f>H462+H464+H468</f>
        <v>499.70000000000005</v>
      </c>
    </row>
    <row r="462" spans="1:8" ht="15.75">
      <c r="A462" s="94" t="s">
        <v>286</v>
      </c>
      <c r="B462" s="17" t="s">
        <v>36</v>
      </c>
      <c r="C462" s="17" t="s">
        <v>6</v>
      </c>
      <c r="D462" s="17" t="s">
        <v>6</v>
      </c>
      <c r="E462" s="17" t="s">
        <v>289</v>
      </c>
      <c r="F462" s="17"/>
      <c r="G462" s="8">
        <f>G463</f>
        <v>37</v>
      </c>
      <c r="H462" s="8">
        <f>H463</f>
        <v>37</v>
      </c>
    </row>
    <row r="463" spans="1:8" ht="15.75">
      <c r="A463" s="15" t="s">
        <v>57</v>
      </c>
      <c r="B463" s="16" t="s">
        <v>36</v>
      </c>
      <c r="C463" s="16" t="s">
        <v>6</v>
      </c>
      <c r="D463" s="16" t="s">
        <v>6</v>
      </c>
      <c r="E463" s="16" t="s">
        <v>289</v>
      </c>
      <c r="F463" s="16" t="s">
        <v>58</v>
      </c>
      <c r="G463" s="12">
        <v>37</v>
      </c>
      <c r="H463" s="12">
        <v>37</v>
      </c>
    </row>
    <row r="464" spans="1:8" ht="31.5">
      <c r="A464" s="94" t="s">
        <v>290</v>
      </c>
      <c r="B464" s="17" t="s">
        <v>36</v>
      </c>
      <c r="C464" s="17" t="s">
        <v>6</v>
      </c>
      <c r="D464" s="17" t="s">
        <v>6</v>
      </c>
      <c r="E464" s="17" t="s">
        <v>292</v>
      </c>
      <c r="F464" s="17"/>
      <c r="G464" s="8">
        <f>G465+G466+G467</f>
        <v>461.20000000000005</v>
      </c>
      <c r="H464" s="8">
        <f>H465+H466+H467</f>
        <v>461.20000000000005</v>
      </c>
    </row>
    <row r="465" spans="1:8" ht="31.5" customHeight="1">
      <c r="A465" s="34" t="s">
        <v>93</v>
      </c>
      <c r="B465" s="16" t="s">
        <v>36</v>
      </c>
      <c r="C465" s="16" t="s">
        <v>6</v>
      </c>
      <c r="D465" s="16" t="s">
        <v>6</v>
      </c>
      <c r="E465" s="16" t="s">
        <v>292</v>
      </c>
      <c r="F465" s="16" t="s">
        <v>56</v>
      </c>
      <c r="G465" s="12">
        <v>157.1</v>
      </c>
      <c r="H465" s="12">
        <v>157.1</v>
      </c>
    </row>
    <row r="466" spans="1:8" ht="15.75">
      <c r="A466" s="15" t="s">
        <v>57</v>
      </c>
      <c r="B466" s="16" t="s">
        <v>36</v>
      </c>
      <c r="C466" s="16" t="s">
        <v>6</v>
      </c>
      <c r="D466" s="16" t="s">
        <v>6</v>
      </c>
      <c r="E466" s="16" t="s">
        <v>292</v>
      </c>
      <c r="F466" s="16" t="s">
        <v>58</v>
      </c>
      <c r="G466" s="12">
        <v>296.1</v>
      </c>
      <c r="H466" s="12">
        <v>296.1</v>
      </c>
    </row>
    <row r="467" spans="1:8" ht="15.75">
      <c r="A467" s="15" t="s">
        <v>63</v>
      </c>
      <c r="B467" s="16" t="s">
        <v>36</v>
      </c>
      <c r="C467" s="16" t="s">
        <v>6</v>
      </c>
      <c r="D467" s="16" t="s">
        <v>6</v>
      </c>
      <c r="E467" s="16" t="s">
        <v>292</v>
      </c>
      <c r="F467" s="16" t="s">
        <v>62</v>
      </c>
      <c r="G467" s="12">
        <v>8</v>
      </c>
      <c r="H467" s="12">
        <v>8</v>
      </c>
    </row>
    <row r="468" spans="1:8" ht="15.75">
      <c r="A468" s="77" t="s">
        <v>291</v>
      </c>
      <c r="B468" s="17" t="s">
        <v>36</v>
      </c>
      <c r="C468" s="17" t="s">
        <v>6</v>
      </c>
      <c r="D468" s="17" t="s">
        <v>6</v>
      </c>
      <c r="E468" s="17" t="s">
        <v>293</v>
      </c>
      <c r="F468" s="17"/>
      <c r="G468" s="8">
        <f>G469</f>
        <v>1.5</v>
      </c>
      <c r="H468" s="8">
        <f>H469</f>
        <v>1.5</v>
      </c>
    </row>
    <row r="469" spans="1:8" ht="15.75">
      <c r="A469" s="15" t="s">
        <v>57</v>
      </c>
      <c r="B469" s="16" t="s">
        <v>36</v>
      </c>
      <c r="C469" s="16" t="s">
        <v>6</v>
      </c>
      <c r="D469" s="16" t="s">
        <v>6</v>
      </c>
      <c r="E469" s="16" t="s">
        <v>293</v>
      </c>
      <c r="F469" s="16" t="s">
        <v>58</v>
      </c>
      <c r="G469" s="12">
        <v>1.5</v>
      </c>
      <c r="H469" s="12">
        <v>1.5</v>
      </c>
    </row>
    <row r="470" spans="1:8" ht="31.5">
      <c r="A470" s="83" t="s">
        <v>294</v>
      </c>
      <c r="B470" s="17" t="s">
        <v>36</v>
      </c>
      <c r="C470" s="17" t="s">
        <v>6</v>
      </c>
      <c r="D470" s="17" t="s">
        <v>6</v>
      </c>
      <c r="E470" s="17" t="s">
        <v>297</v>
      </c>
      <c r="F470" s="17"/>
      <c r="G470" s="8">
        <f>G471+G473</f>
        <v>138.1</v>
      </c>
      <c r="H470" s="8">
        <f>H471+H473</f>
        <v>138.1</v>
      </c>
    </row>
    <row r="471" spans="1:8" ht="31.5">
      <c r="A471" s="83" t="s">
        <v>295</v>
      </c>
      <c r="B471" s="17" t="s">
        <v>36</v>
      </c>
      <c r="C471" s="17" t="s">
        <v>6</v>
      </c>
      <c r="D471" s="17" t="s">
        <v>6</v>
      </c>
      <c r="E471" s="17" t="s">
        <v>298</v>
      </c>
      <c r="F471" s="17"/>
      <c r="G471" s="8">
        <f>G472</f>
        <v>131</v>
      </c>
      <c r="H471" s="8">
        <f>H472</f>
        <v>131</v>
      </c>
    </row>
    <row r="472" spans="1:8" ht="15.75">
      <c r="A472" s="15" t="s">
        <v>57</v>
      </c>
      <c r="B472" s="16" t="s">
        <v>36</v>
      </c>
      <c r="C472" s="16" t="s">
        <v>6</v>
      </c>
      <c r="D472" s="16" t="s">
        <v>6</v>
      </c>
      <c r="E472" s="16" t="s">
        <v>298</v>
      </c>
      <c r="F472" s="16" t="s">
        <v>58</v>
      </c>
      <c r="G472" s="12">
        <v>131</v>
      </c>
      <c r="H472" s="12">
        <v>131</v>
      </c>
    </row>
    <row r="473" spans="1:8" s="67" customFormat="1" ht="47.25">
      <c r="A473" s="83" t="s">
        <v>296</v>
      </c>
      <c r="B473" s="17" t="s">
        <v>36</v>
      </c>
      <c r="C473" s="17" t="s">
        <v>6</v>
      </c>
      <c r="D473" s="17" t="s">
        <v>6</v>
      </c>
      <c r="E473" s="17" t="s">
        <v>299</v>
      </c>
      <c r="F473" s="17"/>
      <c r="G473" s="8">
        <f>G474</f>
        <v>7.1</v>
      </c>
      <c r="H473" s="8">
        <f>H474</f>
        <v>7.1</v>
      </c>
    </row>
    <row r="474" spans="1:8" s="67" customFormat="1" ht="15.75">
      <c r="A474" s="15" t="s">
        <v>57</v>
      </c>
      <c r="B474" s="16" t="s">
        <v>36</v>
      </c>
      <c r="C474" s="16" t="s">
        <v>6</v>
      </c>
      <c r="D474" s="16" t="s">
        <v>6</v>
      </c>
      <c r="E474" s="16" t="s">
        <v>299</v>
      </c>
      <c r="F474" s="16" t="s">
        <v>58</v>
      </c>
      <c r="G474" s="12">
        <v>7.1</v>
      </c>
      <c r="H474" s="12">
        <v>7.1</v>
      </c>
    </row>
    <row r="475" spans="1:8" ht="18.75">
      <c r="A475" s="109" t="s">
        <v>31</v>
      </c>
      <c r="B475" s="110" t="s">
        <v>36</v>
      </c>
      <c r="C475" s="110" t="s">
        <v>6</v>
      </c>
      <c r="D475" s="110" t="s">
        <v>26</v>
      </c>
      <c r="E475" s="110"/>
      <c r="F475" s="110"/>
      <c r="G475" s="143">
        <f aca="true" t="shared" si="23" ref="G475:H478">G476</f>
        <v>0</v>
      </c>
      <c r="H475" s="143">
        <f t="shared" si="23"/>
        <v>434.6</v>
      </c>
    </row>
    <row r="476" spans="1:8" ht="47.25">
      <c r="A476" s="83" t="s">
        <v>354</v>
      </c>
      <c r="B476" s="70" t="s">
        <v>36</v>
      </c>
      <c r="C476" s="70" t="s">
        <v>6</v>
      </c>
      <c r="D476" s="70" t="s">
        <v>26</v>
      </c>
      <c r="E476" s="70" t="s">
        <v>124</v>
      </c>
      <c r="F476" s="70"/>
      <c r="G476" s="72">
        <f t="shared" si="23"/>
        <v>0</v>
      </c>
      <c r="H476" s="72">
        <f t="shared" si="23"/>
        <v>434.6</v>
      </c>
    </row>
    <row r="477" spans="1:8" ht="31.5">
      <c r="A477" s="84" t="s">
        <v>123</v>
      </c>
      <c r="B477" s="111">
        <v>904</v>
      </c>
      <c r="C477" s="111" t="s">
        <v>6</v>
      </c>
      <c r="D477" s="111" t="s">
        <v>26</v>
      </c>
      <c r="E477" s="70" t="s">
        <v>125</v>
      </c>
      <c r="F477" s="70"/>
      <c r="G477" s="72">
        <f t="shared" si="23"/>
        <v>0</v>
      </c>
      <c r="H477" s="72">
        <f t="shared" si="23"/>
        <v>434.6</v>
      </c>
    </row>
    <row r="478" spans="1:8" ht="15.75">
      <c r="A478" s="77" t="s">
        <v>166</v>
      </c>
      <c r="B478" s="80" t="s">
        <v>36</v>
      </c>
      <c r="C478" s="70" t="s">
        <v>6</v>
      </c>
      <c r="D478" s="70" t="s">
        <v>26</v>
      </c>
      <c r="E478" s="70" t="s">
        <v>167</v>
      </c>
      <c r="F478" s="105"/>
      <c r="G478" s="72">
        <f t="shared" si="23"/>
        <v>0</v>
      </c>
      <c r="H478" s="72">
        <f t="shared" si="23"/>
        <v>434.6</v>
      </c>
    </row>
    <row r="479" spans="1:8" s="67" customFormat="1" ht="15.75">
      <c r="A479" s="82" t="s">
        <v>57</v>
      </c>
      <c r="B479" s="112">
        <v>904</v>
      </c>
      <c r="C479" s="112" t="s">
        <v>6</v>
      </c>
      <c r="D479" s="112" t="s">
        <v>26</v>
      </c>
      <c r="E479" s="105" t="s">
        <v>167</v>
      </c>
      <c r="F479" s="112">
        <v>200</v>
      </c>
      <c r="G479" s="69">
        <v>0</v>
      </c>
      <c r="H479" s="69">
        <v>434.6</v>
      </c>
    </row>
    <row r="480" spans="1:8" ht="18.75">
      <c r="A480" s="24" t="s">
        <v>55</v>
      </c>
      <c r="B480" s="25" t="s">
        <v>36</v>
      </c>
      <c r="C480" s="25" t="s">
        <v>2</v>
      </c>
      <c r="D480" s="25"/>
      <c r="E480" s="25"/>
      <c r="F480" s="25"/>
      <c r="G480" s="13">
        <f>G481</f>
        <v>4500</v>
      </c>
      <c r="H480" s="13">
        <f>H481</f>
        <v>500</v>
      </c>
    </row>
    <row r="481" spans="1:8" ht="18.75">
      <c r="A481" s="37" t="s">
        <v>0</v>
      </c>
      <c r="B481" s="25" t="s">
        <v>36</v>
      </c>
      <c r="C481" s="25" t="s">
        <v>2</v>
      </c>
      <c r="D481" s="25" t="s">
        <v>3</v>
      </c>
      <c r="E481" s="16"/>
      <c r="F481" s="16"/>
      <c r="G481" s="13">
        <f>G482</f>
        <v>4500</v>
      </c>
      <c r="H481" s="13">
        <f>H482</f>
        <v>500</v>
      </c>
    </row>
    <row r="482" spans="1:8" ht="47.25">
      <c r="A482" s="83" t="s">
        <v>354</v>
      </c>
      <c r="B482" s="2" t="s">
        <v>36</v>
      </c>
      <c r="C482" s="2" t="s">
        <v>2</v>
      </c>
      <c r="D482" s="2" t="s">
        <v>3</v>
      </c>
      <c r="E482" s="17" t="s">
        <v>124</v>
      </c>
      <c r="F482" s="17"/>
      <c r="G482" s="8">
        <f>G483+G485</f>
        <v>4500</v>
      </c>
      <c r="H482" s="8">
        <f>H483+H485</f>
        <v>500</v>
      </c>
    </row>
    <row r="483" spans="1:8" ht="15.75">
      <c r="A483" s="84" t="s">
        <v>300</v>
      </c>
      <c r="B483" s="2" t="s">
        <v>36</v>
      </c>
      <c r="C483" s="2" t="s">
        <v>2</v>
      </c>
      <c r="D483" s="2" t="s">
        <v>3</v>
      </c>
      <c r="E483" s="17" t="s">
        <v>301</v>
      </c>
      <c r="F483" s="17"/>
      <c r="G483" s="8">
        <f>G484</f>
        <v>4000</v>
      </c>
      <c r="H483" s="8">
        <f>H484</f>
        <v>0</v>
      </c>
    </row>
    <row r="484" spans="1:8" ht="15.75">
      <c r="A484" s="15" t="s">
        <v>57</v>
      </c>
      <c r="B484" s="39" t="s">
        <v>36</v>
      </c>
      <c r="C484" s="39" t="s">
        <v>2</v>
      </c>
      <c r="D484" s="39" t="s">
        <v>3</v>
      </c>
      <c r="E484" s="16" t="s">
        <v>301</v>
      </c>
      <c r="F484" s="16" t="s">
        <v>58</v>
      </c>
      <c r="G484" s="12">
        <v>4000</v>
      </c>
      <c r="H484" s="12">
        <v>0</v>
      </c>
    </row>
    <row r="485" spans="1:8" ht="31.5">
      <c r="A485" s="94" t="s">
        <v>348</v>
      </c>
      <c r="B485" s="2" t="s">
        <v>36</v>
      </c>
      <c r="C485" s="2" t="s">
        <v>2</v>
      </c>
      <c r="D485" s="2" t="s">
        <v>3</v>
      </c>
      <c r="E485" s="17" t="s">
        <v>302</v>
      </c>
      <c r="F485" s="17"/>
      <c r="G485" s="8">
        <f>G486</f>
        <v>500</v>
      </c>
      <c r="H485" s="8">
        <f>H486</f>
        <v>500</v>
      </c>
    </row>
    <row r="486" spans="1:8" s="1" customFormat="1" ht="15.75">
      <c r="A486" s="15" t="s">
        <v>57</v>
      </c>
      <c r="B486" s="39" t="s">
        <v>36</v>
      </c>
      <c r="C486" s="39" t="s">
        <v>2</v>
      </c>
      <c r="D486" s="39" t="s">
        <v>3</v>
      </c>
      <c r="E486" s="39" t="s">
        <v>302</v>
      </c>
      <c r="F486" s="39" t="s">
        <v>58</v>
      </c>
      <c r="G486" s="5">
        <v>500</v>
      </c>
      <c r="H486" s="5">
        <v>500</v>
      </c>
    </row>
    <row r="487" spans="1:8" s="1" customFormat="1" ht="18.75">
      <c r="A487" s="97" t="s">
        <v>326</v>
      </c>
      <c r="B487" s="42" t="s">
        <v>36</v>
      </c>
      <c r="C487" s="42" t="s">
        <v>26</v>
      </c>
      <c r="D487" s="42"/>
      <c r="E487" s="42"/>
      <c r="F487" s="42"/>
      <c r="G487" s="47">
        <f aca="true" t="shared" si="24" ref="G487:H491">G488</f>
        <v>1954.1</v>
      </c>
      <c r="H487" s="47">
        <f t="shared" si="24"/>
        <v>2931.1</v>
      </c>
    </row>
    <row r="488" spans="1:8" s="1" customFormat="1" ht="18.75">
      <c r="A488" s="85" t="s">
        <v>327</v>
      </c>
      <c r="B488" s="42" t="s">
        <v>36</v>
      </c>
      <c r="C488" s="42" t="s">
        <v>26</v>
      </c>
      <c r="D488" s="42" t="s">
        <v>26</v>
      </c>
      <c r="E488" s="42"/>
      <c r="F488" s="42"/>
      <c r="G488" s="47">
        <f t="shared" si="24"/>
        <v>1954.1</v>
      </c>
      <c r="H488" s="47">
        <f t="shared" si="24"/>
        <v>2931.1</v>
      </c>
    </row>
    <row r="489" spans="1:8" s="1" customFormat="1" ht="31.5">
      <c r="A489" s="76" t="s">
        <v>371</v>
      </c>
      <c r="B489" s="2" t="s">
        <v>36</v>
      </c>
      <c r="C489" s="2" t="s">
        <v>26</v>
      </c>
      <c r="D489" s="2" t="s">
        <v>26</v>
      </c>
      <c r="E489" s="2" t="s">
        <v>118</v>
      </c>
      <c r="F489" s="2"/>
      <c r="G489" s="40">
        <f t="shared" si="24"/>
        <v>1954.1</v>
      </c>
      <c r="H489" s="40">
        <f t="shared" si="24"/>
        <v>2931.1</v>
      </c>
    </row>
    <row r="490" spans="1:8" s="1" customFormat="1" ht="31.5">
      <c r="A490" s="79" t="s">
        <v>162</v>
      </c>
      <c r="B490" s="2" t="s">
        <v>36</v>
      </c>
      <c r="C490" s="2" t="s">
        <v>26</v>
      </c>
      <c r="D490" s="2" t="s">
        <v>26</v>
      </c>
      <c r="E490" s="2" t="s">
        <v>164</v>
      </c>
      <c r="F490" s="2"/>
      <c r="G490" s="40">
        <f t="shared" si="24"/>
        <v>1954.1</v>
      </c>
      <c r="H490" s="40">
        <f t="shared" si="24"/>
        <v>2931.1</v>
      </c>
    </row>
    <row r="491" spans="1:8" s="1" customFormat="1" ht="31.5">
      <c r="A491" s="79" t="s">
        <v>163</v>
      </c>
      <c r="B491" s="2" t="s">
        <v>36</v>
      </c>
      <c r="C491" s="2" t="s">
        <v>26</v>
      </c>
      <c r="D491" s="2" t="s">
        <v>26</v>
      </c>
      <c r="E491" s="2" t="s">
        <v>165</v>
      </c>
      <c r="F491" s="2"/>
      <c r="G491" s="40">
        <f t="shared" si="24"/>
        <v>1954.1</v>
      </c>
      <c r="H491" s="40">
        <f t="shared" si="24"/>
        <v>2931.1</v>
      </c>
    </row>
    <row r="492" spans="1:8" s="1" customFormat="1" ht="15.75">
      <c r="A492" s="15" t="s">
        <v>63</v>
      </c>
      <c r="B492" s="39" t="s">
        <v>36</v>
      </c>
      <c r="C492" s="39" t="s">
        <v>26</v>
      </c>
      <c r="D492" s="39" t="s">
        <v>26</v>
      </c>
      <c r="E492" s="39" t="s">
        <v>165</v>
      </c>
      <c r="F492" s="39" t="s">
        <v>62</v>
      </c>
      <c r="G492" s="5">
        <f>325+1629.1</f>
        <v>1954.1</v>
      </c>
      <c r="H492" s="5">
        <f>325+2606.1</f>
        <v>2931.1</v>
      </c>
    </row>
    <row r="493" spans="1:8" ht="18.75">
      <c r="A493" s="24" t="s">
        <v>27</v>
      </c>
      <c r="B493" s="25" t="s">
        <v>36</v>
      </c>
      <c r="C493" s="25" t="s">
        <v>28</v>
      </c>
      <c r="D493" s="25"/>
      <c r="E493" s="25"/>
      <c r="F493" s="25"/>
      <c r="G493" s="13">
        <f>G494+G499+G514</f>
        <v>27665.9</v>
      </c>
      <c r="H493" s="13">
        <f>H494+H499+H514</f>
        <v>28328.8</v>
      </c>
    </row>
    <row r="494" spans="1:8" ht="18.75">
      <c r="A494" s="24" t="s">
        <v>29</v>
      </c>
      <c r="B494" s="25" t="s">
        <v>36</v>
      </c>
      <c r="C494" s="25" t="s">
        <v>28</v>
      </c>
      <c r="D494" s="25" t="s">
        <v>3</v>
      </c>
      <c r="E494" s="25"/>
      <c r="F494" s="25"/>
      <c r="G494" s="13">
        <f aca="true" t="shared" si="25" ref="G494:H497">G495</f>
        <v>2297.4</v>
      </c>
      <c r="H494" s="13">
        <f t="shared" si="25"/>
        <v>2396.2</v>
      </c>
    </row>
    <row r="495" spans="1:8" ht="15.75">
      <c r="A495" s="90" t="s">
        <v>71</v>
      </c>
      <c r="B495" s="17" t="s">
        <v>36</v>
      </c>
      <c r="C495" s="17" t="s">
        <v>28</v>
      </c>
      <c r="D495" s="17" t="s">
        <v>3</v>
      </c>
      <c r="E495" s="17" t="s">
        <v>199</v>
      </c>
      <c r="F495" s="17"/>
      <c r="G495" s="8">
        <f t="shared" si="25"/>
        <v>2297.4</v>
      </c>
      <c r="H495" s="8">
        <f t="shared" si="25"/>
        <v>2396.2</v>
      </c>
    </row>
    <row r="496" spans="1:8" ht="15.75">
      <c r="A496" s="90" t="s">
        <v>201</v>
      </c>
      <c r="B496" s="17" t="s">
        <v>36</v>
      </c>
      <c r="C496" s="17" t="s">
        <v>28</v>
      </c>
      <c r="D496" s="17" t="s">
        <v>3</v>
      </c>
      <c r="E496" s="17" t="s">
        <v>200</v>
      </c>
      <c r="F496" s="17"/>
      <c r="G496" s="8">
        <f t="shared" si="25"/>
        <v>2297.4</v>
      </c>
      <c r="H496" s="8">
        <f t="shared" si="25"/>
        <v>2396.2</v>
      </c>
    </row>
    <row r="497" spans="1:8" ht="31.5">
      <c r="A497" s="88" t="s">
        <v>417</v>
      </c>
      <c r="B497" s="17" t="s">
        <v>36</v>
      </c>
      <c r="C497" s="17" t="s">
        <v>28</v>
      </c>
      <c r="D497" s="17" t="s">
        <v>3</v>
      </c>
      <c r="E497" s="17" t="s">
        <v>303</v>
      </c>
      <c r="F497" s="17"/>
      <c r="G497" s="8">
        <f t="shared" si="25"/>
        <v>2297.4</v>
      </c>
      <c r="H497" s="8">
        <f t="shared" si="25"/>
        <v>2396.2</v>
      </c>
    </row>
    <row r="498" spans="1:8" s="67" customFormat="1" ht="15.75">
      <c r="A498" s="15" t="s">
        <v>63</v>
      </c>
      <c r="B498" s="16" t="s">
        <v>36</v>
      </c>
      <c r="C498" s="16" t="s">
        <v>28</v>
      </c>
      <c r="D498" s="16" t="s">
        <v>3</v>
      </c>
      <c r="E498" s="16" t="s">
        <v>303</v>
      </c>
      <c r="F498" s="16" t="s">
        <v>62</v>
      </c>
      <c r="G498" s="12">
        <v>2297.4</v>
      </c>
      <c r="H498" s="12">
        <v>2396.2</v>
      </c>
    </row>
    <row r="499" spans="1:8" ht="18.75">
      <c r="A499" s="37" t="s">
        <v>30</v>
      </c>
      <c r="B499" s="25" t="s">
        <v>36</v>
      </c>
      <c r="C499" s="25" t="s">
        <v>28</v>
      </c>
      <c r="D499" s="25" t="s">
        <v>17</v>
      </c>
      <c r="E499" s="25"/>
      <c r="F499" s="25"/>
      <c r="G499" s="13">
        <f>G500+G503</f>
        <v>23692</v>
      </c>
      <c r="H499" s="13">
        <f>H500+H503</f>
        <v>24256.1</v>
      </c>
    </row>
    <row r="500" spans="1:8" ht="15.75">
      <c r="A500" s="95" t="s">
        <v>304</v>
      </c>
      <c r="B500" s="70" t="s">
        <v>36</v>
      </c>
      <c r="C500" s="70" t="s">
        <v>28</v>
      </c>
      <c r="D500" s="70" t="s">
        <v>17</v>
      </c>
      <c r="E500" s="70" t="s">
        <v>306</v>
      </c>
      <c r="F500" s="70"/>
      <c r="G500" s="72">
        <f>G501</f>
        <v>1419.5</v>
      </c>
      <c r="H500" s="72">
        <f>H501</f>
        <v>1983.6</v>
      </c>
    </row>
    <row r="501" spans="1:8" ht="31.5">
      <c r="A501" s="94" t="s">
        <v>305</v>
      </c>
      <c r="B501" s="70" t="s">
        <v>36</v>
      </c>
      <c r="C501" s="70" t="s">
        <v>28</v>
      </c>
      <c r="D501" s="70" t="s">
        <v>17</v>
      </c>
      <c r="E501" s="70" t="s">
        <v>307</v>
      </c>
      <c r="F501" s="70"/>
      <c r="G501" s="72">
        <f>G502</f>
        <v>1419.5</v>
      </c>
      <c r="H501" s="72">
        <f>H502</f>
        <v>1983.6</v>
      </c>
    </row>
    <row r="502" spans="1:8" ht="15.75">
      <c r="A502" s="41" t="s">
        <v>63</v>
      </c>
      <c r="B502" s="105" t="s">
        <v>36</v>
      </c>
      <c r="C502" s="105" t="s">
        <v>28</v>
      </c>
      <c r="D502" s="105" t="s">
        <v>17</v>
      </c>
      <c r="E502" s="16" t="s">
        <v>307</v>
      </c>
      <c r="F502" s="16" t="s">
        <v>62</v>
      </c>
      <c r="G502" s="12">
        <v>1419.5</v>
      </c>
      <c r="H502" s="12">
        <v>1983.6</v>
      </c>
    </row>
    <row r="503" spans="1:8" ht="18.75">
      <c r="A503" s="90" t="s">
        <v>71</v>
      </c>
      <c r="B503" s="17" t="s">
        <v>36</v>
      </c>
      <c r="C503" s="17" t="s">
        <v>28</v>
      </c>
      <c r="D503" s="17" t="s">
        <v>17</v>
      </c>
      <c r="E503" s="17" t="s">
        <v>199</v>
      </c>
      <c r="F503" s="25"/>
      <c r="G503" s="8">
        <f>G504+G507</f>
        <v>22272.5</v>
      </c>
      <c r="H503" s="8">
        <f>H504+H507</f>
        <v>22272.5</v>
      </c>
    </row>
    <row r="504" spans="1:8" ht="18.75">
      <c r="A504" s="90" t="s">
        <v>201</v>
      </c>
      <c r="B504" s="17" t="s">
        <v>36</v>
      </c>
      <c r="C504" s="17" t="s">
        <v>28</v>
      </c>
      <c r="D504" s="17" t="s">
        <v>17</v>
      </c>
      <c r="E504" s="17" t="s">
        <v>200</v>
      </c>
      <c r="F504" s="25"/>
      <c r="G504" s="8">
        <f>G505</f>
        <v>200</v>
      </c>
      <c r="H504" s="8">
        <f>H505</f>
        <v>200</v>
      </c>
    </row>
    <row r="505" spans="1:8" s="23" customFormat="1" ht="31.5">
      <c r="A505" s="52" t="s">
        <v>202</v>
      </c>
      <c r="B505" s="17" t="s">
        <v>36</v>
      </c>
      <c r="C505" s="17" t="s">
        <v>28</v>
      </c>
      <c r="D505" s="17" t="s">
        <v>17</v>
      </c>
      <c r="E505" s="17" t="s">
        <v>203</v>
      </c>
      <c r="F505" s="17"/>
      <c r="G505" s="8">
        <f>G506</f>
        <v>200</v>
      </c>
      <c r="H505" s="8">
        <f>H506</f>
        <v>200</v>
      </c>
    </row>
    <row r="506" spans="1:8" s="57" customFormat="1" ht="33" customHeight="1">
      <c r="A506" s="34" t="s">
        <v>93</v>
      </c>
      <c r="B506" s="39" t="s">
        <v>36</v>
      </c>
      <c r="C506" s="39" t="s">
        <v>28</v>
      </c>
      <c r="D506" s="39" t="s">
        <v>17</v>
      </c>
      <c r="E506" s="39" t="s">
        <v>203</v>
      </c>
      <c r="F506" s="39" t="s">
        <v>56</v>
      </c>
      <c r="G506" s="5">
        <v>200</v>
      </c>
      <c r="H506" s="5">
        <v>200</v>
      </c>
    </row>
    <row r="507" spans="1:8" s="23" customFormat="1" ht="15.75">
      <c r="A507" s="95" t="s">
        <v>390</v>
      </c>
      <c r="B507" s="17" t="s">
        <v>36</v>
      </c>
      <c r="C507" s="17" t="s">
        <v>28</v>
      </c>
      <c r="D507" s="17" t="s">
        <v>17</v>
      </c>
      <c r="E507" s="58" t="s">
        <v>204</v>
      </c>
      <c r="F507" s="17"/>
      <c r="G507" s="8">
        <f>G508+G511</f>
        <v>22072.5</v>
      </c>
      <c r="H507" s="8">
        <f>H508+H511</f>
        <v>22072.5</v>
      </c>
    </row>
    <row r="508" spans="1:8" s="23" customFormat="1" ht="47.25">
      <c r="A508" s="138" t="s">
        <v>84</v>
      </c>
      <c r="B508" s="17" t="s">
        <v>36</v>
      </c>
      <c r="C508" s="17" t="s">
        <v>28</v>
      </c>
      <c r="D508" s="17" t="s">
        <v>17</v>
      </c>
      <c r="E508" s="58" t="s">
        <v>308</v>
      </c>
      <c r="F508" s="17"/>
      <c r="G508" s="8">
        <f>G509+G510</f>
        <v>1600.3</v>
      </c>
      <c r="H508" s="8">
        <f>H509+H510</f>
        <v>1600.3</v>
      </c>
    </row>
    <row r="509" spans="1:8" s="23" customFormat="1" ht="33.75" customHeight="1">
      <c r="A509" s="34" t="s">
        <v>93</v>
      </c>
      <c r="B509" s="16" t="s">
        <v>36</v>
      </c>
      <c r="C509" s="16" t="s">
        <v>28</v>
      </c>
      <c r="D509" s="16" t="s">
        <v>17</v>
      </c>
      <c r="E509" s="108" t="s">
        <v>308</v>
      </c>
      <c r="F509" s="16" t="s">
        <v>56</v>
      </c>
      <c r="G509" s="12">
        <v>1524.1</v>
      </c>
      <c r="H509" s="12">
        <v>1524.1</v>
      </c>
    </row>
    <row r="510" spans="1:8" s="23" customFormat="1" ht="15.75">
      <c r="A510" s="15" t="s">
        <v>57</v>
      </c>
      <c r="B510" s="16" t="s">
        <v>36</v>
      </c>
      <c r="C510" s="16" t="s">
        <v>28</v>
      </c>
      <c r="D510" s="16" t="s">
        <v>17</v>
      </c>
      <c r="E510" s="108" t="s">
        <v>308</v>
      </c>
      <c r="F510" s="16" t="s">
        <v>58</v>
      </c>
      <c r="G510" s="12">
        <v>76.2</v>
      </c>
      <c r="H510" s="12">
        <v>76.2</v>
      </c>
    </row>
    <row r="511" spans="1:8" s="23" customFormat="1" ht="15.75">
      <c r="A511" s="79" t="s">
        <v>85</v>
      </c>
      <c r="B511" s="17" t="s">
        <v>36</v>
      </c>
      <c r="C511" s="17" t="s">
        <v>28</v>
      </c>
      <c r="D511" s="17" t="s">
        <v>17</v>
      </c>
      <c r="E511" s="58" t="s">
        <v>309</v>
      </c>
      <c r="F511" s="17"/>
      <c r="G511" s="8">
        <f>G512+G513</f>
        <v>20472.2</v>
      </c>
      <c r="H511" s="8">
        <f>H512+H513</f>
        <v>20472.2</v>
      </c>
    </row>
    <row r="512" spans="1:8" s="23" customFormat="1" ht="15.75">
      <c r="A512" s="15" t="s">
        <v>57</v>
      </c>
      <c r="B512" s="16" t="s">
        <v>36</v>
      </c>
      <c r="C512" s="16" t="s">
        <v>28</v>
      </c>
      <c r="D512" s="16" t="s">
        <v>17</v>
      </c>
      <c r="E512" s="108" t="s">
        <v>309</v>
      </c>
      <c r="F512" s="16" t="s">
        <v>58</v>
      </c>
      <c r="G512" s="12">
        <v>300</v>
      </c>
      <c r="H512" s="12">
        <v>300</v>
      </c>
    </row>
    <row r="513" spans="1:8" s="23" customFormat="1" ht="15.75">
      <c r="A513" s="15" t="s">
        <v>63</v>
      </c>
      <c r="B513" s="16" t="s">
        <v>36</v>
      </c>
      <c r="C513" s="16" t="s">
        <v>28</v>
      </c>
      <c r="D513" s="16" t="s">
        <v>17</v>
      </c>
      <c r="E513" s="108" t="s">
        <v>309</v>
      </c>
      <c r="F513" s="16" t="s">
        <v>62</v>
      </c>
      <c r="G513" s="12">
        <v>20172.2</v>
      </c>
      <c r="H513" s="12">
        <v>20172.2</v>
      </c>
    </row>
    <row r="514" spans="1:8" s="1" customFormat="1" ht="18.75">
      <c r="A514" s="43" t="s">
        <v>44</v>
      </c>
      <c r="B514" s="42" t="s">
        <v>36</v>
      </c>
      <c r="C514" s="42" t="s">
        <v>28</v>
      </c>
      <c r="D514" s="42" t="s">
        <v>1</v>
      </c>
      <c r="E514" s="42"/>
      <c r="F514" s="42"/>
      <c r="G514" s="47">
        <f aca="true" t="shared" si="26" ref="G514:H516">G515</f>
        <v>1676.5</v>
      </c>
      <c r="H514" s="47">
        <f t="shared" si="26"/>
        <v>1676.5</v>
      </c>
    </row>
    <row r="515" spans="1:8" s="1" customFormat="1" ht="15.75">
      <c r="A515" s="90" t="s">
        <v>71</v>
      </c>
      <c r="B515" s="17" t="s">
        <v>36</v>
      </c>
      <c r="C515" s="17" t="s">
        <v>28</v>
      </c>
      <c r="D515" s="17" t="s">
        <v>1</v>
      </c>
      <c r="E515" s="58" t="s">
        <v>199</v>
      </c>
      <c r="F515" s="2"/>
      <c r="G515" s="40">
        <f t="shared" si="26"/>
        <v>1676.5</v>
      </c>
      <c r="H515" s="40">
        <f t="shared" si="26"/>
        <v>1676.5</v>
      </c>
    </row>
    <row r="516" spans="1:8" s="1" customFormat="1" ht="15.75">
      <c r="A516" s="95" t="s">
        <v>390</v>
      </c>
      <c r="B516" s="17" t="s">
        <v>36</v>
      </c>
      <c r="C516" s="17" t="s">
        <v>28</v>
      </c>
      <c r="D516" s="17" t="s">
        <v>1</v>
      </c>
      <c r="E516" s="58" t="s">
        <v>204</v>
      </c>
      <c r="F516" s="2"/>
      <c r="G516" s="40">
        <f t="shared" si="26"/>
        <v>1676.5</v>
      </c>
      <c r="H516" s="40">
        <f t="shared" si="26"/>
        <v>1676.5</v>
      </c>
    </row>
    <row r="517" spans="1:8" s="1" customFormat="1" ht="47.25">
      <c r="A517" s="138" t="s">
        <v>87</v>
      </c>
      <c r="B517" s="2" t="s">
        <v>36</v>
      </c>
      <c r="C517" s="2" t="s">
        <v>28</v>
      </c>
      <c r="D517" s="2" t="s">
        <v>1</v>
      </c>
      <c r="E517" s="2" t="s">
        <v>310</v>
      </c>
      <c r="F517" s="2"/>
      <c r="G517" s="40">
        <f>G518+G519</f>
        <v>1676.5</v>
      </c>
      <c r="H517" s="40">
        <f>H518+H519</f>
        <v>1676.5</v>
      </c>
    </row>
    <row r="518" spans="1:8" s="67" customFormat="1" ht="33.75" customHeight="1">
      <c r="A518" s="34" t="s">
        <v>93</v>
      </c>
      <c r="B518" s="108">
        <v>904</v>
      </c>
      <c r="C518" s="16" t="s">
        <v>28</v>
      </c>
      <c r="D518" s="16" t="s">
        <v>1</v>
      </c>
      <c r="E518" s="39" t="s">
        <v>310</v>
      </c>
      <c r="F518" s="16" t="s">
        <v>56</v>
      </c>
      <c r="G518" s="12">
        <v>1584.1</v>
      </c>
      <c r="H518" s="12">
        <v>1584.1</v>
      </c>
    </row>
    <row r="519" spans="1:8" s="67" customFormat="1" ht="15.75">
      <c r="A519" s="15" t="s">
        <v>57</v>
      </c>
      <c r="B519" s="108">
        <v>904</v>
      </c>
      <c r="C519" s="16" t="s">
        <v>28</v>
      </c>
      <c r="D519" s="16" t="s">
        <v>1</v>
      </c>
      <c r="E519" s="39" t="s">
        <v>310</v>
      </c>
      <c r="F519" s="16" t="s">
        <v>58</v>
      </c>
      <c r="G519" s="12">
        <v>92.4</v>
      </c>
      <c r="H519" s="12">
        <v>92.4</v>
      </c>
    </row>
    <row r="520" spans="1:8" ht="18.75">
      <c r="A520" s="24" t="s">
        <v>47</v>
      </c>
      <c r="B520" s="25" t="s">
        <v>36</v>
      </c>
      <c r="C520" s="25" t="s">
        <v>33</v>
      </c>
      <c r="D520" s="32"/>
      <c r="E520" s="32"/>
      <c r="F520" s="32"/>
      <c r="G520" s="13">
        <f>G521</f>
        <v>2108.9</v>
      </c>
      <c r="H520" s="13">
        <f>H521</f>
        <v>2108.9</v>
      </c>
    </row>
    <row r="521" spans="1:8" ht="18.75">
      <c r="A521" s="37" t="s">
        <v>45</v>
      </c>
      <c r="B521" s="25" t="s">
        <v>36</v>
      </c>
      <c r="C521" s="25" t="s">
        <v>33</v>
      </c>
      <c r="D521" s="25" t="s">
        <v>7</v>
      </c>
      <c r="E521" s="25"/>
      <c r="F521" s="25"/>
      <c r="G521" s="13">
        <f>G522+G533</f>
        <v>2108.9</v>
      </c>
      <c r="H521" s="13">
        <f>H522+H533</f>
        <v>2108.9</v>
      </c>
    </row>
    <row r="522" spans="1:8" ht="31.5">
      <c r="A522" s="96" t="s">
        <v>311</v>
      </c>
      <c r="B522" s="17" t="s">
        <v>36</v>
      </c>
      <c r="C522" s="17" t="s">
        <v>33</v>
      </c>
      <c r="D522" s="17" t="s">
        <v>7</v>
      </c>
      <c r="E522" s="17" t="s">
        <v>314</v>
      </c>
      <c r="F522" s="17"/>
      <c r="G522" s="8">
        <f>G523+G530</f>
        <v>1608.9</v>
      </c>
      <c r="H522" s="8">
        <f>H523+H530</f>
        <v>1608.9</v>
      </c>
    </row>
    <row r="523" spans="1:8" ht="31.5">
      <c r="A523" s="94" t="s">
        <v>312</v>
      </c>
      <c r="B523" s="17" t="s">
        <v>36</v>
      </c>
      <c r="C523" s="17" t="s">
        <v>33</v>
      </c>
      <c r="D523" s="17" t="s">
        <v>7</v>
      </c>
      <c r="E523" s="17" t="s">
        <v>315</v>
      </c>
      <c r="F523" s="17"/>
      <c r="G523" s="8">
        <f>G524+G526+G528</f>
        <v>1601.9</v>
      </c>
      <c r="H523" s="8">
        <f>H524+H526+H528</f>
        <v>1601.9</v>
      </c>
    </row>
    <row r="524" spans="1:8" ht="31.5">
      <c r="A524" s="94" t="s">
        <v>313</v>
      </c>
      <c r="B524" s="17" t="s">
        <v>36</v>
      </c>
      <c r="C524" s="17" t="s">
        <v>33</v>
      </c>
      <c r="D524" s="17" t="s">
        <v>7</v>
      </c>
      <c r="E524" s="17" t="s">
        <v>316</v>
      </c>
      <c r="F524" s="17"/>
      <c r="G524" s="8">
        <f>G525</f>
        <v>69.2</v>
      </c>
      <c r="H524" s="8">
        <f>H525</f>
        <v>69.2</v>
      </c>
    </row>
    <row r="525" spans="1:8" ht="15.75">
      <c r="A525" s="15" t="s">
        <v>57</v>
      </c>
      <c r="B525" s="16" t="s">
        <v>36</v>
      </c>
      <c r="C525" s="16" t="s">
        <v>33</v>
      </c>
      <c r="D525" s="16" t="s">
        <v>7</v>
      </c>
      <c r="E525" s="16" t="s">
        <v>316</v>
      </c>
      <c r="F525" s="16" t="s">
        <v>58</v>
      </c>
      <c r="G525" s="12">
        <v>69.2</v>
      </c>
      <c r="H525" s="12">
        <v>69.2</v>
      </c>
    </row>
    <row r="526" spans="1:8" ht="31.5">
      <c r="A526" s="94" t="s">
        <v>416</v>
      </c>
      <c r="B526" s="17" t="s">
        <v>36</v>
      </c>
      <c r="C526" s="17" t="s">
        <v>33</v>
      </c>
      <c r="D526" s="17" t="s">
        <v>7</v>
      </c>
      <c r="E526" s="17" t="s">
        <v>317</v>
      </c>
      <c r="F526" s="17"/>
      <c r="G526" s="8">
        <f>G527</f>
        <v>183.8</v>
      </c>
      <c r="H526" s="8">
        <f>H527</f>
        <v>183.8</v>
      </c>
    </row>
    <row r="527" spans="1:8" ht="15.75">
      <c r="A527" s="15" t="s">
        <v>57</v>
      </c>
      <c r="B527" s="16" t="s">
        <v>36</v>
      </c>
      <c r="C527" s="16" t="s">
        <v>33</v>
      </c>
      <c r="D527" s="16" t="s">
        <v>7</v>
      </c>
      <c r="E527" s="16" t="s">
        <v>317</v>
      </c>
      <c r="F527" s="16" t="s">
        <v>58</v>
      </c>
      <c r="G527" s="12">
        <v>183.8</v>
      </c>
      <c r="H527" s="12">
        <v>183.8</v>
      </c>
    </row>
    <row r="528" spans="1:8" ht="31.5">
      <c r="A528" s="94" t="s">
        <v>392</v>
      </c>
      <c r="B528" s="17" t="s">
        <v>36</v>
      </c>
      <c r="C528" s="17" t="s">
        <v>33</v>
      </c>
      <c r="D528" s="17" t="s">
        <v>7</v>
      </c>
      <c r="E528" s="17" t="s">
        <v>318</v>
      </c>
      <c r="F528" s="17"/>
      <c r="G528" s="8">
        <f>G529</f>
        <v>1348.9</v>
      </c>
      <c r="H528" s="8">
        <f>H529</f>
        <v>1348.9</v>
      </c>
    </row>
    <row r="529" spans="1:8" ht="15.75">
      <c r="A529" s="15" t="s">
        <v>57</v>
      </c>
      <c r="B529" s="16" t="s">
        <v>36</v>
      </c>
      <c r="C529" s="16" t="s">
        <v>33</v>
      </c>
      <c r="D529" s="16" t="s">
        <v>7</v>
      </c>
      <c r="E529" s="16" t="s">
        <v>319</v>
      </c>
      <c r="F529" s="16" t="s">
        <v>58</v>
      </c>
      <c r="G529" s="12">
        <v>1348.9</v>
      </c>
      <c r="H529" s="12">
        <v>1348.9</v>
      </c>
    </row>
    <row r="530" spans="1:8" ht="31.5">
      <c r="A530" s="83" t="s">
        <v>320</v>
      </c>
      <c r="B530" s="17" t="s">
        <v>36</v>
      </c>
      <c r="C530" s="17" t="s">
        <v>33</v>
      </c>
      <c r="D530" s="17" t="s">
        <v>7</v>
      </c>
      <c r="E530" s="17" t="s">
        <v>322</v>
      </c>
      <c r="F530" s="17"/>
      <c r="G530" s="8">
        <f>G531</f>
        <v>7</v>
      </c>
      <c r="H530" s="8">
        <f>H531</f>
        <v>7</v>
      </c>
    </row>
    <row r="531" spans="1:8" ht="15.75">
      <c r="A531" s="83" t="s">
        <v>321</v>
      </c>
      <c r="B531" s="17" t="s">
        <v>36</v>
      </c>
      <c r="C531" s="17" t="s">
        <v>33</v>
      </c>
      <c r="D531" s="17" t="s">
        <v>7</v>
      </c>
      <c r="E531" s="17" t="s">
        <v>323</v>
      </c>
      <c r="F531" s="17"/>
      <c r="G531" s="8">
        <f>G532</f>
        <v>7</v>
      </c>
      <c r="H531" s="8">
        <f>H532</f>
        <v>7</v>
      </c>
    </row>
    <row r="532" spans="1:8" s="67" customFormat="1" ht="15.75">
      <c r="A532" s="15" t="s">
        <v>57</v>
      </c>
      <c r="B532" s="16" t="s">
        <v>36</v>
      </c>
      <c r="C532" s="16" t="s">
        <v>33</v>
      </c>
      <c r="D532" s="16" t="s">
        <v>7</v>
      </c>
      <c r="E532" s="16" t="s">
        <v>323</v>
      </c>
      <c r="F532" s="16" t="s">
        <v>58</v>
      </c>
      <c r="G532" s="12">
        <v>7</v>
      </c>
      <c r="H532" s="12">
        <v>7</v>
      </c>
    </row>
    <row r="533" spans="1:8" s="67" customFormat="1" ht="47.25">
      <c r="A533" s="83" t="s">
        <v>354</v>
      </c>
      <c r="B533" s="17" t="s">
        <v>36</v>
      </c>
      <c r="C533" s="17" t="s">
        <v>33</v>
      </c>
      <c r="D533" s="17" t="s">
        <v>7</v>
      </c>
      <c r="E533" s="17" t="s">
        <v>124</v>
      </c>
      <c r="F533" s="17"/>
      <c r="G533" s="8">
        <f>G534</f>
        <v>500</v>
      </c>
      <c r="H533" s="8">
        <f>H534</f>
        <v>500</v>
      </c>
    </row>
    <row r="534" spans="1:8" s="67" customFormat="1" ht="31.5">
      <c r="A534" s="94" t="s">
        <v>347</v>
      </c>
      <c r="B534" s="17" t="s">
        <v>36</v>
      </c>
      <c r="C534" s="17" t="s">
        <v>33</v>
      </c>
      <c r="D534" s="17" t="s">
        <v>7</v>
      </c>
      <c r="E534" s="17" t="s">
        <v>324</v>
      </c>
      <c r="F534" s="17"/>
      <c r="G534" s="8">
        <f>G535</f>
        <v>500</v>
      </c>
      <c r="H534" s="8">
        <f>H535</f>
        <v>500</v>
      </c>
    </row>
    <row r="535" spans="1:8" s="67" customFormat="1" ht="15.75">
      <c r="A535" s="15" t="s">
        <v>389</v>
      </c>
      <c r="B535" s="16" t="s">
        <v>36</v>
      </c>
      <c r="C535" s="16" t="s">
        <v>33</v>
      </c>
      <c r="D535" s="16" t="s">
        <v>7</v>
      </c>
      <c r="E535" s="16" t="s">
        <v>324</v>
      </c>
      <c r="F535" s="16" t="s">
        <v>61</v>
      </c>
      <c r="G535" s="12">
        <v>500</v>
      </c>
      <c r="H535" s="12">
        <v>500</v>
      </c>
    </row>
    <row r="536" spans="1:8" ht="18.75">
      <c r="A536" s="37" t="s">
        <v>69</v>
      </c>
      <c r="B536" s="25" t="s">
        <v>36</v>
      </c>
      <c r="C536" s="25" t="s">
        <v>23</v>
      </c>
      <c r="D536" s="25"/>
      <c r="E536" s="25"/>
      <c r="F536" s="25"/>
      <c r="G536" s="13">
        <f>G537</f>
        <v>3627.1</v>
      </c>
      <c r="H536" s="13">
        <f>H537</f>
        <v>3627.1</v>
      </c>
    </row>
    <row r="537" spans="1:8" ht="18.75">
      <c r="A537" s="51" t="s">
        <v>68</v>
      </c>
      <c r="B537" s="25" t="s">
        <v>36</v>
      </c>
      <c r="C537" s="25" t="s">
        <v>23</v>
      </c>
      <c r="D537" s="25" t="s">
        <v>7</v>
      </c>
      <c r="E537" s="25"/>
      <c r="F537" s="25"/>
      <c r="G537" s="13">
        <f>G538</f>
        <v>3627.1</v>
      </c>
      <c r="H537" s="13">
        <f>H538</f>
        <v>3627.1</v>
      </c>
    </row>
    <row r="538" spans="1:8" ht="31.5">
      <c r="A538" s="76" t="s">
        <v>371</v>
      </c>
      <c r="B538" s="70" t="s">
        <v>36</v>
      </c>
      <c r="C538" s="70" t="s">
        <v>23</v>
      </c>
      <c r="D538" s="70" t="s">
        <v>7</v>
      </c>
      <c r="E538" s="70" t="s">
        <v>118</v>
      </c>
      <c r="F538" s="70"/>
      <c r="G538" s="72">
        <f aca="true" t="shared" si="27" ref="G538:H541">G539</f>
        <v>3627.1</v>
      </c>
      <c r="H538" s="72">
        <f t="shared" si="27"/>
        <v>3627.1</v>
      </c>
    </row>
    <row r="539" spans="1:8" ht="15.75">
      <c r="A539" s="76" t="s">
        <v>206</v>
      </c>
      <c r="B539" s="70" t="s">
        <v>36</v>
      </c>
      <c r="C539" s="70" t="s">
        <v>23</v>
      </c>
      <c r="D539" s="70" t="s">
        <v>7</v>
      </c>
      <c r="E539" s="70" t="s">
        <v>209</v>
      </c>
      <c r="F539" s="70"/>
      <c r="G539" s="72">
        <f t="shared" si="27"/>
        <v>3627.1</v>
      </c>
      <c r="H539" s="72">
        <f t="shared" si="27"/>
        <v>3627.1</v>
      </c>
    </row>
    <row r="540" spans="1:8" ht="23.25" customHeight="1">
      <c r="A540" s="76" t="s">
        <v>214</v>
      </c>
      <c r="B540" s="70" t="s">
        <v>36</v>
      </c>
      <c r="C540" s="70" t="s">
        <v>23</v>
      </c>
      <c r="D540" s="70" t="s">
        <v>7</v>
      </c>
      <c r="E540" s="70" t="s">
        <v>216</v>
      </c>
      <c r="F540" s="70"/>
      <c r="G540" s="72">
        <f t="shared" si="27"/>
        <v>3627.1</v>
      </c>
      <c r="H540" s="72">
        <f t="shared" si="27"/>
        <v>3627.1</v>
      </c>
    </row>
    <row r="541" spans="1:8" ht="15.75">
      <c r="A541" s="76" t="s">
        <v>97</v>
      </c>
      <c r="B541" s="17" t="s">
        <v>36</v>
      </c>
      <c r="C541" s="17" t="s">
        <v>23</v>
      </c>
      <c r="D541" s="17" t="s">
        <v>7</v>
      </c>
      <c r="E541" s="17" t="s">
        <v>325</v>
      </c>
      <c r="F541" s="17"/>
      <c r="G541" s="8">
        <f t="shared" si="27"/>
        <v>3627.1</v>
      </c>
      <c r="H541" s="8">
        <f t="shared" si="27"/>
        <v>3627.1</v>
      </c>
    </row>
    <row r="542" spans="1:8" s="67" customFormat="1" ht="15.75">
      <c r="A542" s="15" t="s">
        <v>75</v>
      </c>
      <c r="B542" s="16" t="s">
        <v>36</v>
      </c>
      <c r="C542" s="16" t="s">
        <v>23</v>
      </c>
      <c r="D542" s="16" t="s">
        <v>7</v>
      </c>
      <c r="E542" s="16" t="s">
        <v>325</v>
      </c>
      <c r="F542" s="16" t="s">
        <v>53</v>
      </c>
      <c r="G542" s="5">
        <v>3627.1</v>
      </c>
      <c r="H542" s="5">
        <v>3627.1</v>
      </c>
    </row>
    <row r="543" spans="1:8" ht="37.5">
      <c r="A543" s="37" t="s">
        <v>410</v>
      </c>
      <c r="B543" s="27">
        <v>905</v>
      </c>
      <c r="C543" s="25"/>
      <c r="D543" s="25"/>
      <c r="E543" s="25"/>
      <c r="F543" s="25"/>
      <c r="G543" s="13">
        <f>G544+G563+G570</f>
        <v>57527.7</v>
      </c>
      <c r="H543" s="13">
        <f>H544+H563+H570</f>
        <v>58781.7</v>
      </c>
    </row>
    <row r="544" spans="1:8" ht="18.75">
      <c r="A544" s="37" t="s">
        <v>11</v>
      </c>
      <c r="B544" s="27">
        <v>905</v>
      </c>
      <c r="C544" s="25" t="s">
        <v>3</v>
      </c>
      <c r="D544" s="17"/>
      <c r="E544" s="17"/>
      <c r="F544" s="16"/>
      <c r="G544" s="13">
        <f>G545+G557</f>
        <v>20143.399999999998</v>
      </c>
      <c r="H544" s="13">
        <f>H545+H557</f>
        <v>19858.7</v>
      </c>
    </row>
    <row r="545" spans="1:8" ht="37.5">
      <c r="A545" s="24" t="s">
        <v>15</v>
      </c>
      <c r="B545" s="27">
        <v>905</v>
      </c>
      <c r="C545" s="25" t="s">
        <v>3</v>
      </c>
      <c r="D545" s="25" t="s">
        <v>1</v>
      </c>
      <c r="E545" s="25"/>
      <c r="F545" s="25"/>
      <c r="G545" s="13">
        <f>G546</f>
        <v>19893.399999999998</v>
      </c>
      <c r="H545" s="13">
        <f>H546</f>
        <v>19608.7</v>
      </c>
    </row>
    <row r="546" spans="1:8" ht="47.25">
      <c r="A546" s="83" t="s">
        <v>351</v>
      </c>
      <c r="B546" s="18" t="s">
        <v>37</v>
      </c>
      <c r="C546" s="17" t="s">
        <v>3</v>
      </c>
      <c r="D546" s="17" t="s">
        <v>1</v>
      </c>
      <c r="E546" s="17" t="s">
        <v>225</v>
      </c>
      <c r="F546" s="17"/>
      <c r="G546" s="8">
        <f>G547+G553</f>
        <v>19893.399999999998</v>
      </c>
      <c r="H546" s="8">
        <f>H547+H553</f>
        <v>19608.7</v>
      </c>
    </row>
    <row r="547" spans="1:8" ht="31.5">
      <c r="A547" s="83" t="s">
        <v>352</v>
      </c>
      <c r="B547" s="18" t="s">
        <v>37</v>
      </c>
      <c r="C547" s="17" t="s">
        <v>3</v>
      </c>
      <c r="D547" s="17" t="s">
        <v>1</v>
      </c>
      <c r="E547" s="17" t="s">
        <v>328</v>
      </c>
      <c r="F547" s="17"/>
      <c r="G547" s="8">
        <f>G548</f>
        <v>19799.399999999998</v>
      </c>
      <c r="H547" s="8">
        <f>H548</f>
        <v>19514.7</v>
      </c>
    </row>
    <row r="548" spans="1:8" ht="47.25">
      <c r="A548" s="83" t="s">
        <v>380</v>
      </c>
      <c r="B548" s="18" t="s">
        <v>37</v>
      </c>
      <c r="C548" s="17" t="s">
        <v>3</v>
      </c>
      <c r="D548" s="17" t="s">
        <v>1</v>
      </c>
      <c r="E548" s="17" t="s">
        <v>329</v>
      </c>
      <c r="F548" s="17"/>
      <c r="G548" s="8">
        <f>G549</f>
        <v>19799.399999999998</v>
      </c>
      <c r="H548" s="8">
        <f>H549</f>
        <v>19514.7</v>
      </c>
    </row>
    <row r="549" spans="1:8" ht="15.75">
      <c r="A549" s="76" t="s">
        <v>208</v>
      </c>
      <c r="B549" s="18" t="s">
        <v>37</v>
      </c>
      <c r="C549" s="17" t="s">
        <v>3</v>
      </c>
      <c r="D549" s="17" t="s">
        <v>1</v>
      </c>
      <c r="E549" s="17" t="s">
        <v>381</v>
      </c>
      <c r="F549" s="17"/>
      <c r="G549" s="8">
        <f>G550+G551+G552</f>
        <v>19799.399999999998</v>
      </c>
      <c r="H549" s="8">
        <f>H550+H551+H552</f>
        <v>19514.7</v>
      </c>
    </row>
    <row r="550" spans="1:8" s="67" customFormat="1" ht="34.5" customHeight="1">
      <c r="A550" s="34" t="s">
        <v>93</v>
      </c>
      <c r="B550" s="19" t="s">
        <v>37</v>
      </c>
      <c r="C550" s="16" t="s">
        <v>3</v>
      </c>
      <c r="D550" s="16" t="s">
        <v>1</v>
      </c>
      <c r="E550" s="16" t="s">
        <v>381</v>
      </c>
      <c r="F550" s="16" t="s">
        <v>56</v>
      </c>
      <c r="G550" s="12">
        <v>18615.1</v>
      </c>
      <c r="H550" s="12">
        <v>18502.5</v>
      </c>
    </row>
    <row r="551" spans="1:8" s="67" customFormat="1" ht="15.75">
      <c r="A551" s="15" t="s">
        <v>57</v>
      </c>
      <c r="B551" s="19" t="s">
        <v>37</v>
      </c>
      <c r="C551" s="16" t="s">
        <v>3</v>
      </c>
      <c r="D551" s="16" t="s">
        <v>1</v>
      </c>
      <c r="E551" s="16" t="s">
        <v>381</v>
      </c>
      <c r="F551" s="16" t="s">
        <v>58</v>
      </c>
      <c r="G551" s="12">
        <v>1181.8</v>
      </c>
      <c r="H551" s="12">
        <v>1009.7</v>
      </c>
    </row>
    <row r="552" spans="1:8" s="67" customFormat="1" ht="15.75">
      <c r="A552" s="65" t="s">
        <v>59</v>
      </c>
      <c r="B552" s="19" t="s">
        <v>37</v>
      </c>
      <c r="C552" s="16" t="s">
        <v>3</v>
      </c>
      <c r="D552" s="16" t="s">
        <v>1</v>
      </c>
      <c r="E552" s="16" t="s">
        <v>381</v>
      </c>
      <c r="F552" s="16" t="s">
        <v>60</v>
      </c>
      <c r="G552" s="12">
        <v>2.5</v>
      </c>
      <c r="H552" s="12">
        <v>2.5</v>
      </c>
    </row>
    <row r="553" spans="1:8" s="67" customFormat="1" ht="31.5">
      <c r="A553" s="83" t="s">
        <v>359</v>
      </c>
      <c r="B553" s="18" t="s">
        <v>37</v>
      </c>
      <c r="C553" s="17" t="s">
        <v>3</v>
      </c>
      <c r="D553" s="17" t="s">
        <v>1</v>
      </c>
      <c r="E553" s="17" t="s">
        <v>331</v>
      </c>
      <c r="F553" s="17"/>
      <c r="G553" s="8">
        <f aca="true" t="shared" si="28" ref="G553:H555">G554</f>
        <v>94</v>
      </c>
      <c r="H553" s="8">
        <f t="shared" si="28"/>
        <v>94</v>
      </c>
    </row>
    <row r="554" spans="1:8" s="67" customFormat="1" ht="18" customHeight="1">
      <c r="A554" s="88" t="s">
        <v>330</v>
      </c>
      <c r="B554" s="18" t="s">
        <v>37</v>
      </c>
      <c r="C554" s="17" t="s">
        <v>3</v>
      </c>
      <c r="D554" s="17" t="s">
        <v>1</v>
      </c>
      <c r="E554" s="17" t="s">
        <v>332</v>
      </c>
      <c r="F554" s="17"/>
      <c r="G554" s="8">
        <f t="shared" si="28"/>
        <v>94</v>
      </c>
      <c r="H554" s="8">
        <f t="shared" si="28"/>
        <v>94</v>
      </c>
    </row>
    <row r="555" spans="1:8" s="67" customFormat="1" ht="18" customHeight="1">
      <c r="A555" s="76" t="s">
        <v>208</v>
      </c>
      <c r="B555" s="18" t="s">
        <v>37</v>
      </c>
      <c r="C555" s="17" t="s">
        <v>3</v>
      </c>
      <c r="D555" s="17" t="s">
        <v>1</v>
      </c>
      <c r="E555" s="17" t="s">
        <v>418</v>
      </c>
      <c r="F555" s="17"/>
      <c r="G555" s="8">
        <f t="shared" si="28"/>
        <v>94</v>
      </c>
      <c r="H555" s="8">
        <f t="shared" si="28"/>
        <v>94</v>
      </c>
    </row>
    <row r="556" spans="1:8" s="67" customFormat="1" ht="15.75">
      <c r="A556" s="15" t="s">
        <v>57</v>
      </c>
      <c r="B556" s="19" t="s">
        <v>37</v>
      </c>
      <c r="C556" s="16" t="s">
        <v>3</v>
      </c>
      <c r="D556" s="16" t="s">
        <v>1</v>
      </c>
      <c r="E556" s="16" t="s">
        <v>418</v>
      </c>
      <c r="F556" s="16" t="s">
        <v>58</v>
      </c>
      <c r="G556" s="12">
        <v>94</v>
      </c>
      <c r="H556" s="12">
        <v>94</v>
      </c>
    </row>
    <row r="557" spans="1:8" ht="18.75">
      <c r="A557" s="43" t="s">
        <v>38</v>
      </c>
      <c r="B557" s="44">
        <v>905</v>
      </c>
      <c r="C557" s="42" t="s">
        <v>3</v>
      </c>
      <c r="D557" s="42" t="s">
        <v>33</v>
      </c>
      <c r="E557" s="42"/>
      <c r="F557" s="42"/>
      <c r="G557" s="47">
        <f aca="true" t="shared" si="29" ref="G557:H561">G558</f>
        <v>250</v>
      </c>
      <c r="H557" s="47">
        <f t="shared" si="29"/>
        <v>250</v>
      </c>
    </row>
    <row r="558" spans="1:8" ht="48">
      <c r="A558" s="83" t="s">
        <v>351</v>
      </c>
      <c r="B558" s="18" t="s">
        <v>37</v>
      </c>
      <c r="C558" s="17" t="s">
        <v>3</v>
      </c>
      <c r="D558" s="17" t="s">
        <v>33</v>
      </c>
      <c r="E558" s="17" t="s">
        <v>225</v>
      </c>
      <c r="F558" s="42"/>
      <c r="G558" s="47">
        <f t="shared" si="29"/>
        <v>250</v>
      </c>
      <c r="H558" s="47">
        <f t="shared" si="29"/>
        <v>250</v>
      </c>
    </row>
    <row r="559" spans="1:8" ht="32.25">
      <c r="A559" s="83" t="s">
        <v>352</v>
      </c>
      <c r="B559" s="18" t="s">
        <v>37</v>
      </c>
      <c r="C559" s="17" t="s">
        <v>3</v>
      </c>
      <c r="D559" s="17" t="s">
        <v>33</v>
      </c>
      <c r="E559" s="17" t="s">
        <v>328</v>
      </c>
      <c r="F559" s="42"/>
      <c r="G559" s="47">
        <f t="shared" si="29"/>
        <v>250</v>
      </c>
      <c r="H559" s="47">
        <f t="shared" si="29"/>
        <v>250</v>
      </c>
    </row>
    <row r="560" spans="1:8" ht="47.25">
      <c r="A560" s="88" t="s">
        <v>360</v>
      </c>
      <c r="B560" s="45">
        <v>905</v>
      </c>
      <c r="C560" s="2" t="s">
        <v>3</v>
      </c>
      <c r="D560" s="2" t="s">
        <v>33</v>
      </c>
      <c r="E560" s="2" t="s">
        <v>333</v>
      </c>
      <c r="F560" s="2"/>
      <c r="G560" s="40">
        <f t="shared" si="29"/>
        <v>250</v>
      </c>
      <c r="H560" s="40">
        <f t="shared" si="29"/>
        <v>250</v>
      </c>
    </row>
    <row r="561" spans="1:8" ht="31.5">
      <c r="A561" s="83" t="s">
        <v>366</v>
      </c>
      <c r="B561" s="46" t="s">
        <v>37</v>
      </c>
      <c r="C561" s="2" t="s">
        <v>3</v>
      </c>
      <c r="D561" s="2" t="s">
        <v>33</v>
      </c>
      <c r="E561" s="2" t="s">
        <v>334</v>
      </c>
      <c r="F561" s="2"/>
      <c r="G561" s="40">
        <f t="shared" si="29"/>
        <v>250</v>
      </c>
      <c r="H561" s="40">
        <f t="shared" si="29"/>
        <v>250</v>
      </c>
    </row>
    <row r="562" spans="1:8" s="67" customFormat="1" ht="15.75">
      <c r="A562" s="66" t="s">
        <v>59</v>
      </c>
      <c r="B562" s="6" t="s">
        <v>37</v>
      </c>
      <c r="C562" s="39" t="s">
        <v>3</v>
      </c>
      <c r="D562" s="39" t="s">
        <v>33</v>
      </c>
      <c r="E562" s="39" t="s">
        <v>334</v>
      </c>
      <c r="F562" s="39" t="s">
        <v>60</v>
      </c>
      <c r="G562" s="5">
        <v>250</v>
      </c>
      <c r="H562" s="5">
        <v>250</v>
      </c>
    </row>
    <row r="563" spans="1:8" ht="18.75">
      <c r="A563" s="24" t="s">
        <v>9</v>
      </c>
      <c r="B563" s="25" t="s">
        <v>37</v>
      </c>
      <c r="C563" s="25" t="s">
        <v>6</v>
      </c>
      <c r="D563" s="25"/>
      <c r="E563" s="25"/>
      <c r="F563" s="25"/>
      <c r="G563" s="13">
        <f aca="true" t="shared" si="30" ref="G563:H568">G564</f>
        <v>44</v>
      </c>
      <c r="H563" s="13">
        <f t="shared" si="30"/>
        <v>44</v>
      </c>
    </row>
    <row r="564" spans="1:8" ht="18.75">
      <c r="A564" s="37" t="s">
        <v>52</v>
      </c>
      <c r="B564" s="25" t="s">
        <v>37</v>
      </c>
      <c r="C564" s="25" t="s">
        <v>6</v>
      </c>
      <c r="D564" s="25" t="s">
        <v>25</v>
      </c>
      <c r="E564" s="25"/>
      <c r="F564" s="25"/>
      <c r="G564" s="13">
        <f t="shared" si="30"/>
        <v>44</v>
      </c>
      <c r="H564" s="13">
        <f t="shared" si="30"/>
        <v>44</v>
      </c>
    </row>
    <row r="565" spans="1:8" ht="47.25">
      <c r="A565" s="83" t="s">
        <v>351</v>
      </c>
      <c r="B565" s="18" t="s">
        <v>37</v>
      </c>
      <c r="C565" s="17" t="s">
        <v>6</v>
      </c>
      <c r="D565" s="17" t="s">
        <v>25</v>
      </c>
      <c r="E565" s="17" t="s">
        <v>225</v>
      </c>
      <c r="F565" s="17"/>
      <c r="G565" s="8">
        <f t="shared" si="30"/>
        <v>44</v>
      </c>
      <c r="H565" s="8">
        <f t="shared" si="30"/>
        <v>44</v>
      </c>
    </row>
    <row r="566" spans="1:8" ht="31.5">
      <c r="A566" s="83" t="s">
        <v>352</v>
      </c>
      <c r="B566" s="18" t="s">
        <v>37</v>
      </c>
      <c r="C566" s="17" t="s">
        <v>6</v>
      </c>
      <c r="D566" s="17" t="s">
        <v>25</v>
      </c>
      <c r="E566" s="17" t="s">
        <v>328</v>
      </c>
      <c r="F566" s="17"/>
      <c r="G566" s="8">
        <f t="shared" si="30"/>
        <v>44</v>
      </c>
      <c r="H566" s="8">
        <f t="shared" si="30"/>
        <v>44</v>
      </c>
    </row>
    <row r="567" spans="1:8" ht="47.25">
      <c r="A567" s="83" t="s">
        <v>380</v>
      </c>
      <c r="B567" s="18" t="s">
        <v>37</v>
      </c>
      <c r="C567" s="17" t="s">
        <v>6</v>
      </c>
      <c r="D567" s="17" t="s">
        <v>25</v>
      </c>
      <c r="E567" s="17" t="s">
        <v>329</v>
      </c>
      <c r="F567" s="17"/>
      <c r="G567" s="8">
        <f t="shared" si="30"/>
        <v>44</v>
      </c>
      <c r="H567" s="8">
        <f t="shared" si="30"/>
        <v>44</v>
      </c>
    </row>
    <row r="568" spans="1:8" ht="15.75">
      <c r="A568" s="76" t="s">
        <v>208</v>
      </c>
      <c r="B568" s="18" t="s">
        <v>37</v>
      </c>
      <c r="C568" s="17" t="s">
        <v>6</v>
      </c>
      <c r="D568" s="17" t="s">
        <v>25</v>
      </c>
      <c r="E568" s="17" t="s">
        <v>381</v>
      </c>
      <c r="F568" s="17"/>
      <c r="G568" s="8">
        <f t="shared" si="30"/>
        <v>44</v>
      </c>
      <c r="H568" s="8">
        <f t="shared" si="30"/>
        <v>44</v>
      </c>
    </row>
    <row r="569" spans="1:8" s="67" customFormat="1" ht="15.75">
      <c r="A569" s="15" t="s">
        <v>57</v>
      </c>
      <c r="B569" s="16" t="s">
        <v>37</v>
      </c>
      <c r="C569" s="16" t="s">
        <v>6</v>
      </c>
      <c r="D569" s="16" t="s">
        <v>25</v>
      </c>
      <c r="E569" s="16" t="s">
        <v>381</v>
      </c>
      <c r="F569" s="16" t="s">
        <v>58</v>
      </c>
      <c r="G569" s="12">
        <v>44</v>
      </c>
      <c r="H569" s="12">
        <v>44</v>
      </c>
    </row>
    <row r="570" spans="1:8" ht="56.25">
      <c r="A570" s="24" t="s">
        <v>48</v>
      </c>
      <c r="B570" s="25" t="s">
        <v>37</v>
      </c>
      <c r="C570" s="25" t="s">
        <v>20</v>
      </c>
      <c r="D570" s="25"/>
      <c r="E570" s="25"/>
      <c r="F570" s="25"/>
      <c r="G570" s="13">
        <f aca="true" t="shared" si="31" ref="G570:H575">G571</f>
        <v>37340.3</v>
      </c>
      <c r="H570" s="13">
        <f t="shared" si="31"/>
        <v>38879</v>
      </c>
    </row>
    <row r="571" spans="1:8" ht="37.5">
      <c r="A571" s="37" t="s">
        <v>41</v>
      </c>
      <c r="B571" s="25" t="s">
        <v>37</v>
      </c>
      <c r="C571" s="25" t="s">
        <v>20</v>
      </c>
      <c r="D571" s="25" t="s">
        <v>3</v>
      </c>
      <c r="E571" s="17"/>
      <c r="F571" s="17"/>
      <c r="G571" s="13">
        <f t="shared" si="31"/>
        <v>37340.3</v>
      </c>
      <c r="H571" s="13">
        <f t="shared" si="31"/>
        <v>38879</v>
      </c>
    </row>
    <row r="572" spans="1:8" ht="48">
      <c r="A572" s="83" t="s">
        <v>351</v>
      </c>
      <c r="B572" s="18" t="s">
        <v>37</v>
      </c>
      <c r="C572" s="17" t="s">
        <v>20</v>
      </c>
      <c r="D572" s="17" t="s">
        <v>3</v>
      </c>
      <c r="E572" s="17" t="s">
        <v>225</v>
      </c>
      <c r="F572" s="17"/>
      <c r="G572" s="13">
        <f t="shared" si="31"/>
        <v>37340.3</v>
      </c>
      <c r="H572" s="13">
        <f t="shared" si="31"/>
        <v>38879</v>
      </c>
    </row>
    <row r="573" spans="1:8" ht="32.25">
      <c r="A573" s="83" t="s">
        <v>352</v>
      </c>
      <c r="B573" s="18" t="s">
        <v>37</v>
      </c>
      <c r="C573" s="17" t="s">
        <v>20</v>
      </c>
      <c r="D573" s="17" t="s">
        <v>3</v>
      </c>
      <c r="E573" s="17" t="s">
        <v>328</v>
      </c>
      <c r="F573" s="17"/>
      <c r="G573" s="13">
        <f t="shared" si="31"/>
        <v>37340.3</v>
      </c>
      <c r="H573" s="13">
        <f t="shared" si="31"/>
        <v>38879</v>
      </c>
    </row>
    <row r="574" spans="1:8" ht="31.5">
      <c r="A574" s="88" t="s">
        <v>335</v>
      </c>
      <c r="B574" s="17" t="s">
        <v>37</v>
      </c>
      <c r="C574" s="17" t="s">
        <v>20</v>
      </c>
      <c r="D574" s="17" t="s">
        <v>3</v>
      </c>
      <c r="E574" s="17" t="s">
        <v>336</v>
      </c>
      <c r="F574" s="17"/>
      <c r="G574" s="8">
        <f t="shared" si="31"/>
        <v>37340.3</v>
      </c>
      <c r="H574" s="8">
        <f t="shared" si="31"/>
        <v>38879</v>
      </c>
    </row>
    <row r="575" spans="1:8" ht="31.5">
      <c r="A575" s="4" t="s">
        <v>361</v>
      </c>
      <c r="B575" s="17" t="s">
        <v>37</v>
      </c>
      <c r="C575" s="17" t="s">
        <v>20</v>
      </c>
      <c r="D575" s="17" t="s">
        <v>3</v>
      </c>
      <c r="E575" s="17" t="s">
        <v>337</v>
      </c>
      <c r="F575" s="17"/>
      <c r="G575" s="8">
        <f t="shared" si="31"/>
        <v>37340.3</v>
      </c>
      <c r="H575" s="8">
        <f t="shared" si="31"/>
        <v>38879</v>
      </c>
    </row>
    <row r="576" spans="1:8" s="67" customFormat="1" ht="15.75">
      <c r="A576" s="15" t="s">
        <v>64</v>
      </c>
      <c r="B576" s="16" t="s">
        <v>37</v>
      </c>
      <c r="C576" s="16" t="s">
        <v>20</v>
      </c>
      <c r="D576" s="16" t="s">
        <v>3</v>
      </c>
      <c r="E576" s="16" t="s">
        <v>337</v>
      </c>
      <c r="F576" s="16" t="s">
        <v>4</v>
      </c>
      <c r="G576" s="12">
        <v>37340.3</v>
      </c>
      <c r="H576" s="12">
        <v>38879</v>
      </c>
    </row>
    <row r="577" spans="1:8" ht="18.75">
      <c r="A577" s="37" t="s">
        <v>411</v>
      </c>
      <c r="B577" s="25" t="s">
        <v>39</v>
      </c>
      <c r="C577" s="25"/>
      <c r="D577" s="25"/>
      <c r="E577" s="25"/>
      <c r="F577" s="25"/>
      <c r="G577" s="13">
        <f>G578+G593</f>
        <v>3858.3</v>
      </c>
      <c r="H577" s="13">
        <f>H578+H593</f>
        <v>3606.7</v>
      </c>
    </row>
    <row r="578" spans="1:8" ht="18.75">
      <c r="A578" s="24" t="s">
        <v>11</v>
      </c>
      <c r="B578" s="25" t="s">
        <v>39</v>
      </c>
      <c r="C578" s="25" t="s">
        <v>3</v>
      </c>
      <c r="D578" s="18"/>
      <c r="E578" s="18"/>
      <c r="F578" s="18"/>
      <c r="G578" s="11">
        <f>G579+G587</f>
        <v>3848.3</v>
      </c>
      <c r="H578" s="11">
        <f>H579+H587</f>
        <v>3606.7</v>
      </c>
    </row>
    <row r="579" spans="1:8" ht="37.5">
      <c r="A579" s="37" t="s">
        <v>16</v>
      </c>
      <c r="B579" s="25" t="s">
        <v>39</v>
      </c>
      <c r="C579" s="25" t="s">
        <v>3</v>
      </c>
      <c r="D579" s="25" t="s">
        <v>17</v>
      </c>
      <c r="E579" s="25"/>
      <c r="F579" s="25"/>
      <c r="G579" s="11">
        <f>G580</f>
        <v>3842.3</v>
      </c>
      <c r="H579" s="11">
        <f>H580</f>
        <v>3591.7</v>
      </c>
    </row>
    <row r="580" spans="1:8" ht="15.75">
      <c r="A580" s="90" t="s">
        <v>71</v>
      </c>
      <c r="B580" s="17" t="s">
        <v>39</v>
      </c>
      <c r="C580" s="17" t="s">
        <v>3</v>
      </c>
      <c r="D580" s="17" t="s">
        <v>17</v>
      </c>
      <c r="E580" s="17" t="s">
        <v>199</v>
      </c>
      <c r="F580" s="17"/>
      <c r="G580" s="8">
        <f>G581</f>
        <v>3842.3</v>
      </c>
      <c r="H580" s="8">
        <f>H581</f>
        <v>3591.7</v>
      </c>
    </row>
    <row r="581" spans="1:8" ht="15.75">
      <c r="A581" s="90" t="s">
        <v>406</v>
      </c>
      <c r="B581" s="17" t="s">
        <v>39</v>
      </c>
      <c r="C581" s="17" t="s">
        <v>3</v>
      </c>
      <c r="D581" s="17" t="s">
        <v>17</v>
      </c>
      <c r="E581" s="17" t="s">
        <v>338</v>
      </c>
      <c r="F581" s="17"/>
      <c r="G581" s="8">
        <f>G582+G584</f>
        <v>3842.3</v>
      </c>
      <c r="H581" s="8">
        <f>H582+H584</f>
        <v>3591.7</v>
      </c>
    </row>
    <row r="582" spans="1:8" ht="15.75">
      <c r="A582" s="90" t="s">
        <v>412</v>
      </c>
      <c r="B582" s="17" t="s">
        <v>39</v>
      </c>
      <c r="C582" s="17" t="s">
        <v>3</v>
      </c>
      <c r="D582" s="17" t="s">
        <v>17</v>
      </c>
      <c r="E582" s="17" t="s">
        <v>339</v>
      </c>
      <c r="F582" s="17"/>
      <c r="G582" s="8">
        <f>G583</f>
        <v>1620.2</v>
      </c>
      <c r="H582" s="8">
        <f>H583</f>
        <v>1685.2</v>
      </c>
    </row>
    <row r="583" spans="1:8" s="67" customFormat="1" ht="35.25" customHeight="1">
      <c r="A583" s="34" t="s">
        <v>93</v>
      </c>
      <c r="B583" s="16" t="s">
        <v>39</v>
      </c>
      <c r="C583" s="16" t="s">
        <v>3</v>
      </c>
      <c r="D583" s="16" t="s">
        <v>17</v>
      </c>
      <c r="E583" s="16" t="s">
        <v>339</v>
      </c>
      <c r="F583" s="16" t="s">
        <v>56</v>
      </c>
      <c r="G583" s="12">
        <v>1620.2</v>
      </c>
      <c r="H583" s="12">
        <v>1685.2</v>
      </c>
    </row>
    <row r="584" spans="1:8" ht="15.75">
      <c r="A584" s="90" t="s">
        <v>362</v>
      </c>
      <c r="B584" s="17" t="s">
        <v>39</v>
      </c>
      <c r="C584" s="17" t="s">
        <v>3</v>
      </c>
      <c r="D584" s="17" t="s">
        <v>17</v>
      </c>
      <c r="E584" s="17" t="s">
        <v>340</v>
      </c>
      <c r="F584" s="17"/>
      <c r="G584" s="8">
        <f>G585+G586</f>
        <v>2222.1</v>
      </c>
      <c r="H584" s="8">
        <f>H585+H586</f>
        <v>1906.5</v>
      </c>
    </row>
    <row r="585" spans="1:8" s="67" customFormat="1" ht="33.75" customHeight="1">
      <c r="A585" s="34" t="s">
        <v>93</v>
      </c>
      <c r="B585" s="16" t="s">
        <v>39</v>
      </c>
      <c r="C585" s="16" t="s">
        <v>3</v>
      </c>
      <c r="D585" s="16" t="s">
        <v>17</v>
      </c>
      <c r="E585" s="16" t="s">
        <v>340</v>
      </c>
      <c r="F585" s="16" t="s">
        <v>56</v>
      </c>
      <c r="G585" s="12">
        <v>2088</v>
      </c>
      <c r="H585" s="12">
        <v>1788</v>
      </c>
    </row>
    <row r="586" spans="1:8" s="67" customFormat="1" ht="15.75">
      <c r="A586" s="15" t="s">
        <v>57</v>
      </c>
      <c r="B586" s="16" t="s">
        <v>39</v>
      </c>
      <c r="C586" s="16" t="s">
        <v>3</v>
      </c>
      <c r="D586" s="16" t="s">
        <v>17</v>
      </c>
      <c r="E586" s="16" t="s">
        <v>340</v>
      </c>
      <c r="F586" s="16" t="s">
        <v>58</v>
      </c>
      <c r="G586" s="12">
        <v>134.1</v>
      </c>
      <c r="H586" s="12">
        <v>118.5</v>
      </c>
    </row>
    <row r="587" spans="1:8" s="64" customFormat="1" ht="18.75">
      <c r="A587" s="43" t="s">
        <v>19</v>
      </c>
      <c r="B587" s="42" t="s">
        <v>39</v>
      </c>
      <c r="C587" s="42" t="s">
        <v>3</v>
      </c>
      <c r="D587" s="42" t="s">
        <v>32</v>
      </c>
      <c r="E587" s="39"/>
      <c r="F587" s="39"/>
      <c r="G587" s="47">
        <f aca="true" t="shared" si="32" ref="G587:H590">G588</f>
        <v>6</v>
      </c>
      <c r="H587" s="47">
        <f t="shared" si="32"/>
        <v>15</v>
      </c>
    </row>
    <row r="588" spans="1:8" s="64" customFormat="1" ht="18.75">
      <c r="A588" s="90" t="s">
        <v>71</v>
      </c>
      <c r="B588" s="42" t="s">
        <v>39</v>
      </c>
      <c r="C588" s="42" t="s">
        <v>3</v>
      </c>
      <c r="D588" s="42" t="s">
        <v>32</v>
      </c>
      <c r="E588" s="2" t="s">
        <v>199</v>
      </c>
      <c r="F588" s="2"/>
      <c r="G588" s="40">
        <f t="shared" si="32"/>
        <v>6</v>
      </c>
      <c r="H588" s="40">
        <f t="shared" si="32"/>
        <v>15</v>
      </c>
    </row>
    <row r="589" spans="1:8" s="64" customFormat="1" ht="18.75">
      <c r="A589" s="90" t="s">
        <v>406</v>
      </c>
      <c r="B589" s="42" t="s">
        <v>39</v>
      </c>
      <c r="C589" s="42" t="s">
        <v>3</v>
      </c>
      <c r="D589" s="42" t="s">
        <v>32</v>
      </c>
      <c r="E589" s="2" t="s">
        <v>338</v>
      </c>
      <c r="F589" s="2"/>
      <c r="G589" s="40">
        <f t="shared" si="32"/>
        <v>6</v>
      </c>
      <c r="H589" s="40">
        <f t="shared" si="32"/>
        <v>15</v>
      </c>
    </row>
    <row r="590" spans="1:8" s="64" customFormat="1" ht="31.5">
      <c r="A590" s="7" t="s">
        <v>363</v>
      </c>
      <c r="B590" s="2" t="s">
        <v>39</v>
      </c>
      <c r="C590" s="2" t="s">
        <v>3</v>
      </c>
      <c r="D590" s="2" t="s">
        <v>32</v>
      </c>
      <c r="E590" s="2" t="s">
        <v>341</v>
      </c>
      <c r="F590" s="39"/>
      <c r="G590" s="40">
        <f t="shared" si="32"/>
        <v>6</v>
      </c>
      <c r="H590" s="40">
        <f t="shared" si="32"/>
        <v>15</v>
      </c>
    </row>
    <row r="591" spans="1:8" s="64" customFormat="1" ht="15.75">
      <c r="A591" s="41" t="s">
        <v>63</v>
      </c>
      <c r="B591" s="39" t="s">
        <v>39</v>
      </c>
      <c r="C591" s="39" t="s">
        <v>3</v>
      </c>
      <c r="D591" s="39" t="s">
        <v>32</v>
      </c>
      <c r="E591" s="39" t="s">
        <v>341</v>
      </c>
      <c r="F591" s="39" t="s">
        <v>62</v>
      </c>
      <c r="G591" s="5">
        <v>6</v>
      </c>
      <c r="H591" s="5">
        <v>15</v>
      </c>
    </row>
    <row r="592" spans="1:8" ht="18.75">
      <c r="A592" s="24" t="s">
        <v>9</v>
      </c>
      <c r="B592" s="25" t="s">
        <v>39</v>
      </c>
      <c r="C592" s="25" t="s">
        <v>6</v>
      </c>
      <c r="D592" s="25"/>
      <c r="E592" s="25"/>
      <c r="F592" s="25"/>
      <c r="G592" s="13">
        <f aca="true" t="shared" si="33" ref="G592:H596">G593</f>
        <v>10</v>
      </c>
      <c r="H592" s="13">
        <f t="shared" si="33"/>
        <v>0</v>
      </c>
    </row>
    <row r="593" spans="1:8" ht="18.75">
      <c r="A593" s="37" t="s">
        <v>52</v>
      </c>
      <c r="B593" s="25" t="s">
        <v>39</v>
      </c>
      <c r="C593" s="25" t="s">
        <v>6</v>
      </c>
      <c r="D593" s="25" t="s">
        <v>25</v>
      </c>
      <c r="E593" s="25"/>
      <c r="F593" s="25"/>
      <c r="G593" s="13">
        <f t="shared" si="33"/>
        <v>10</v>
      </c>
      <c r="H593" s="13">
        <f t="shared" si="33"/>
        <v>0</v>
      </c>
    </row>
    <row r="594" spans="1:8" ht="15.75">
      <c r="A594" s="90" t="s">
        <v>71</v>
      </c>
      <c r="B594" s="17" t="s">
        <v>39</v>
      </c>
      <c r="C594" s="17" t="s">
        <v>6</v>
      </c>
      <c r="D594" s="17" t="s">
        <v>25</v>
      </c>
      <c r="E594" s="17" t="s">
        <v>199</v>
      </c>
      <c r="F594" s="17"/>
      <c r="G594" s="8">
        <f t="shared" si="33"/>
        <v>10</v>
      </c>
      <c r="H594" s="8">
        <f t="shared" si="33"/>
        <v>0</v>
      </c>
    </row>
    <row r="595" spans="1:8" ht="15.75">
      <c r="A595" s="90" t="s">
        <v>406</v>
      </c>
      <c r="B595" s="17" t="s">
        <v>39</v>
      </c>
      <c r="C595" s="17" t="s">
        <v>6</v>
      </c>
      <c r="D595" s="17" t="s">
        <v>25</v>
      </c>
      <c r="E595" s="17" t="s">
        <v>338</v>
      </c>
      <c r="F595" s="17"/>
      <c r="G595" s="8">
        <f t="shared" si="33"/>
        <v>10</v>
      </c>
      <c r="H595" s="8">
        <f t="shared" si="33"/>
        <v>0</v>
      </c>
    </row>
    <row r="596" spans="1:8" ht="15.75">
      <c r="A596" s="90" t="s">
        <v>362</v>
      </c>
      <c r="B596" s="17" t="s">
        <v>39</v>
      </c>
      <c r="C596" s="17" t="s">
        <v>6</v>
      </c>
      <c r="D596" s="17" t="s">
        <v>25</v>
      </c>
      <c r="E596" s="17" t="s">
        <v>340</v>
      </c>
      <c r="F596" s="17"/>
      <c r="G596" s="8">
        <f t="shared" si="33"/>
        <v>10</v>
      </c>
      <c r="H596" s="8">
        <f t="shared" si="33"/>
        <v>0</v>
      </c>
    </row>
    <row r="597" spans="1:8" s="67" customFormat="1" ht="15.75">
      <c r="A597" s="15" t="s">
        <v>57</v>
      </c>
      <c r="B597" s="16" t="s">
        <v>39</v>
      </c>
      <c r="C597" s="16" t="s">
        <v>6</v>
      </c>
      <c r="D597" s="16" t="s">
        <v>25</v>
      </c>
      <c r="E597" s="16" t="s">
        <v>340</v>
      </c>
      <c r="F597" s="16" t="s">
        <v>58</v>
      </c>
      <c r="G597" s="12">
        <v>10</v>
      </c>
      <c r="H597" s="12">
        <v>0</v>
      </c>
    </row>
    <row r="598" spans="1:8" ht="37.5">
      <c r="A598" s="37" t="s">
        <v>413</v>
      </c>
      <c r="B598" s="33">
        <v>907</v>
      </c>
      <c r="C598" s="25"/>
      <c r="D598" s="25"/>
      <c r="E598" s="25"/>
      <c r="F598" s="25"/>
      <c r="G598" s="8">
        <f>G599+G610</f>
        <v>3467</v>
      </c>
      <c r="H598" s="8">
        <f>H599+H610</f>
        <v>3363.9</v>
      </c>
    </row>
    <row r="599" spans="1:8" ht="18.75">
      <c r="A599" s="24" t="s">
        <v>11</v>
      </c>
      <c r="B599" s="25" t="s">
        <v>67</v>
      </c>
      <c r="C599" s="25" t="s">
        <v>3</v>
      </c>
      <c r="D599" s="18"/>
      <c r="E599" s="18"/>
      <c r="F599" s="18"/>
      <c r="G599" s="8">
        <f aca="true" t="shared" si="34" ref="G599:H601">G600</f>
        <v>3461</v>
      </c>
      <c r="H599" s="8">
        <f t="shared" si="34"/>
        <v>3363.9</v>
      </c>
    </row>
    <row r="600" spans="1:8" ht="37.5">
      <c r="A600" s="24" t="s">
        <v>15</v>
      </c>
      <c r="B600" s="25" t="s">
        <v>67</v>
      </c>
      <c r="C600" s="25" t="s">
        <v>3</v>
      </c>
      <c r="D600" s="25" t="s">
        <v>1</v>
      </c>
      <c r="E600" s="25"/>
      <c r="F600" s="25"/>
      <c r="G600" s="8">
        <f t="shared" si="34"/>
        <v>3461</v>
      </c>
      <c r="H600" s="8">
        <f t="shared" si="34"/>
        <v>3363.9</v>
      </c>
    </row>
    <row r="601" spans="1:8" ht="15.75">
      <c r="A601" s="90" t="s">
        <v>71</v>
      </c>
      <c r="B601" s="17" t="s">
        <v>67</v>
      </c>
      <c r="C601" s="17" t="s">
        <v>3</v>
      </c>
      <c r="D601" s="17" t="s">
        <v>1</v>
      </c>
      <c r="E601" s="17" t="s">
        <v>199</v>
      </c>
      <c r="F601" s="17"/>
      <c r="G601" s="8">
        <f t="shared" si="34"/>
        <v>3461</v>
      </c>
      <c r="H601" s="8">
        <f t="shared" si="34"/>
        <v>3363.9</v>
      </c>
    </row>
    <row r="602" spans="1:8" ht="15.75">
      <c r="A602" s="88" t="s">
        <v>364</v>
      </c>
      <c r="B602" s="17" t="s">
        <v>67</v>
      </c>
      <c r="C602" s="17" t="s">
        <v>3</v>
      </c>
      <c r="D602" s="17" t="s">
        <v>1</v>
      </c>
      <c r="E602" s="17" t="s">
        <v>342</v>
      </c>
      <c r="F602" s="17"/>
      <c r="G602" s="8">
        <f>G603+G605+G607</f>
        <v>3461</v>
      </c>
      <c r="H602" s="8">
        <f>H603+H605+H607</f>
        <v>3363.9</v>
      </c>
    </row>
    <row r="603" spans="1:8" ht="15.75">
      <c r="A603" s="88" t="s">
        <v>387</v>
      </c>
      <c r="B603" s="17" t="s">
        <v>67</v>
      </c>
      <c r="C603" s="17" t="s">
        <v>3</v>
      </c>
      <c r="D603" s="17" t="s">
        <v>1</v>
      </c>
      <c r="E603" s="17" t="s">
        <v>343</v>
      </c>
      <c r="F603" s="17"/>
      <c r="G603" s="8">
        <f>G604</f>
        <v>1865</v>
      </c>
      <c r="H603" s="8">
        <f>H604</f>
        <v>1735</v>
      </c>
    </row>
    <row r="604" spans="1:8" s="67" customFormat="1" ht="33.75" customHeight="1">
      <c r="A604" s="34" t="s">
        <v>93</v>
      </c>
      <c r="B604" s="16" t="s">
        <v>67</v>
      </c>
      <c r="C604" s="16" t="s">
        <v>3</v>
      </c>
      <c r="D604" s="16" t="s">
        <v>1</v>
      </c>
      <c r="E604" s="16" t="s">
        <v>343</v>
      </c>
      <c r="F604" s="16" t="s">
        <v>56</v>
      </c>
      <c r="G604" s="12">
        <v>1865</v>
      </c>
      <c r="H604" s="12">
        <v>1735</v>
      </c>
    </row>
    <row r="605" spans="1:8" s="67" customFormat="1" ht="15.75">
      <c r="A605" s="88" t="s">
        <v>388</v>
      </c>
      <c r="B605" s="17" t="s">
        <v>67</v>
      </c>
      <c r="C605" s="17" t="s">
        <v>3</v>
      </c>
      <c r="D605" s="17" t="s">
        <v>73</v>
      </c>
      <c r="E605" s="17" t="s">
        <v>344</v>
      </c>
      <c r="F605" s="17"/>
      <c r="G605" s="8">
        <f>G606</f>
        <v>1300.8</v>
      </c>
      <c r="H605" s="8">
        <f>H606</f>
        <v>1410.8</v>
      </c>
    </row>
    <row r="606" spans="1:8" s="67" customFormat="1" ht="31.5" customHeight="1">
      <c r="A606" s="34" t="s">
        <v>93</v>
      </c>
      <c r="B606" s="16" t="s">
        <v>67</v>
      </c>
      <c r="C606" s="16" t="s">
        <v>3</v>
      </c>
      <c r="D606" s="16" t="s">
        <v>1</v>
      </c>
      <c r="E606" s="16" t="s">
        <v>344</v>
      </c>
      <c r="F606" s="16" t="s">
        <v>56</v>
      </c>
      <c r="G606" s="12">
        <v>1300.8</v>
      </c>
      <c r="H606" s="12">
        <v>1410.8</v>
      </c>
    </row>
    <row r="607" spans="1:8" s="67" customFormat="1" ht="15.75">
      <c r="A607" s="90" t="s">
        <v>365</v>
      </c>
      <c r="B607" s="17" t="s">
        <v>67</v>
      </c>
      <c r="C607" s="17" t="s">
        <v>3</v>
      </c>
      <c r="D607" s="17" t="s">
        <v>1</v>
      </c>
      <c r="E607" s="17" t="s">
        <v>345</v>
      </c>
      <c r="F607" s="17"/>
      <c r="G607" s="8">
        <f>G608+G609</f>
        <v>295.2</v>
      </c>
      <c r="H607" s="8">
        <f>H608+H609</f>
        <v>218.1</v>
      </c>
    </row>
    <row r="608" spans="1:8" ht="33" customHeight="1">
      <c r="A608" s="34" t="s">
        <v>93</v>
      </c>
      <c r="B608" s="16" t="s">
        <v>67</v>
      </c>
      <c r="C608" s="16" t="s">
        <v>3</v>
      </c>
      <c r="D608" s="16" t="s">
        <v>1</v>
      </c>
      <c r="E608" s="16" t="s">
        <v>345</v>
      </c>
      <c r="F608" s="16" t="s">
        <v>56</v>
      </c>
      <c r="G608" s="12">
        <v>101</v>
      </c>
      <c r="H608" s="12">
        <v>61</v>
      </c>
    </row>
    <row r="609" spans="1:8" s="67" customFormat="1" ht="15.75">
      <c r="A609" s="15" t="s">
        <v>57</v>
      </c>
      <c r="B609" s="16" t="s">
        <v>67</v>
      </c>
      <c r="C609" s="16" t="s">
        <v>3</v>
      </c>
      <c r="D609" s="16" t="s">
        <v>1</v>
      </c>
      <c r="E609" s="16" t="s">
        <v>345</v>
      </c>
      <c r="F609" s="16" t="s">
        <v>58</v>
      </c>
      <c r="G609" s="12">
        <v>194.2</v>
      </c>
      <c r="H609" s="12">
        <v>157.1</v>
      </c>
    </row>
    <row r="610" spans="1:8" ht="18.75">
      <c r="A610" s="37" t="s">
        <v>52</v>
      </c>
      <c r="B610" s="25" t="s">
        <v>67</v>
      </c>
      <c r="C610" s="25" t="s">
        <v>6</v>
      </c>
      <c r="D610" s="25" t="s">
        <v>25</v>
      </c>
      <c r="E610" s="25"/>
      <c r="F610" s="25"/>
      <c r="G610" s="13">
        <f aca="true" t="shared" si="35" ref="G610:H613">G611</f>
        <v>6</v>
      </c>
      <c r="H610" s="13">
        <f t="shared" si="35"/>
        <v>0</v>
      </c>
    </row>
    <row r="611" spans="1:8" ht="15.75">
      <c r="A611" s="90" t="s">
        <v>71</v>
      </c>
      <c r="B611" s="17" t="s">
        <v>67</v>
      </c>
      <c r="C611" s="17" t="s">
        <v>6</v>
      </c>
      <c r="D611" s="17" t="s">
        <v>25</v>
      </c>
      <c r="E611" s="17" t="s">
        <v>199</v>
      </c>
      <c r="F611" s="17"/>
      <c r="G611" s="8">
        <f t="shared" si="35"/>
        <v>6</v>
      </c>
      <c r="H611" s="8">
        <f t="shared" si="35"/>
        <v>0</v>
      </c>
    </row>
    <row r="612" spans="1:8" ht="15.75">
      <c r="A612" s="88" t="s">
        <v>364</v>
      </c>
      <c r="B612" s="17" t="s">
        <v>67</v>
      </c>
      <c r="C612" s="17" t="s">
        <v>6</v>
      </c>
      <c r="D612" s="17" t="s">
        <v>25</v>
      </c>
      <c r="E612" s="17" t="s">
        <v>342</v>
      </c>
      <c r="F612" s="17"/>
      <c r="G612" s="8">
        <f t="shared" si="35"/>
        <v>6</v>
      </c>
      <c r="H612" s="8">
        <f t="shared" si="35"/>
        <v>0</v>
      </c>
    </row>
    <row r="613" spans="1:8" ht="15.75">
      <c r="A613" s="90" t="s">
        <v>365</v>
      </c>
      <c r="B613" s="17" t="s">
        <v>67</v>
      </c>
      <c r="C613" s="17" t="s">
        <v>6</v>
      </c>
      <c r="D613" s="17" t="s">
        <v>25</v>
      </c>
      <c r="E613" s="17" t="s">
        <v>345</v>
      </c>
      <c r="F613" s="17"/>
      <c r="G613" s="8">
        <f t="shared" si="35"/>
        <v>6</v>
      </c>
      <c r="H613" s="8">
        <f t="shared" si="35"/>
        <v>0</v>
      </c>
    </row>
    <row r="614" spans="1:8" s="67" customFormat="1" ht="15.75">
      <c r="A614" s="15" t="s">
        <v>57</v>
      </c>
      <c r="B614" s="16" t="s">
        <v>67</v>
      </c>
      <c r="C614" s="16" t="s">
        <v>6</v>
      </c>
      <c r="D614" s="16" t="s">
        <v>25</v>
      </c>
      <c r="E614" s="16" t="s">
        <v>345</v>
      </c>
      <c r="F614" s="16" t="s">
        <v>58</v>
      </c>
      <c r="G614" s="12">
        <v>6</v>
      </c>
      <c r="H614" s="12">
        <v>0</v>
      </c>
    </row>
    <row r="615" spans="2:6" ht="12.75">
      <c r="B615" s="54"/>
      <c r="C615" s="55"/>
      <c r="D615" s="55"/>
      <c r="E615" s="55"/>
      <c r="F615" s="56"/>
    </row>
    <row r="616" spans="2:6" ht="12.75">
      <c r="B616" s="54"/>
      <c r="C616" s="55"/>
      <c r="D616" s="55"/>
      <c r="E616" s="55"/>
      <c r="F616" s="56"/>
    </row>
    <row r="617" spans="2:6" ht="12.75">
      <c r="B617" s="54"/>
      <c r="C617" s="55"/>
      <c r="D617" s="55"/>
      <c r="E617" s="55"/>
      <c r="F617" s="56"/>
    </row>
    <row r="618" spans="2:6" ht="12.75">
      <c r="B618" s="54"/>
      <c r="C618" s="55"/>
      <c r="D618" s="55"/>
      <c r="E618" s="55"/>
      <c r="F618" s="56"/>
    </row>
    <row r="619" spans="2:6" ht="12.75">
      <c r="B619" s="54"/>
      <c r="C619" s="55"/>
      <c r="D619" s="55"/>
      <c r="E619" s="55"/>
      <c r="F619" s="56"/>
    </row>
    <row r="620" spans="2:6" ht="12.75">
      <c r="B620" s="54"/>
      <c r="C620" s="55"/>
      <c r="D620" s="55"/>
      <c r="E620" s="55"/>
      <c r="F620" s="56"/>
    </row>
    <row r="621" spans="2:6" ht="12.75">
      <c r="B621" s="54"/>
      <c r="C621" s="55"/>
      <c r="D621" s="55"/>
      <c r="E621" s="55"/>
      <c r="F621" s="56"/>
    </row>
    <row r="622" spans="2:6" ht="12.75">
      <c r="B622" s="54"/>
      <c r="C622" s="55"/>
      <c r="D622" s="55"/>
      <c r="E622" s="55"/>
      <c r="F622" s="56"/>
    </row>
    <row r="623" spans="2:6" ht="12.75">
      <c r="B623" s="54"/>
      <c r="C623" s="55"/>
      <c r="D623" s="55"/>
      <c r="E623" s="55"/>
      <c r="F623" s="56"/>
    </row>
    <row r="624" spans="2:6" ht="12.75">
      <c r="B624" s="54"/>
      <c r="C624" s="55"/>
      <c r="D624" s="55"/>
      <c r="E624" s="55"/>
      <c r="F624" s="56"/>
    </row>
    <row r="625" spans="2:6" ht="12.75">
      <c r="B625" s="54"/>
      <c r="C625" s="55"/>
      <c r="D625" s="55"/>
      <c r="E625" s="55"/>
      <c r="F625" s="56"/>
    </row>
    <row r="626" spans="2:6" ht="12.75">
      <c r="B626" s="54"/>
      <c r="C626" s="55"/>
      <c r="D626" s="55"/>
      <c r="E626" s="55"/>
      <c r="F626" s="56"/>
    </row>
    <row r="627" spans="2:6" ht="12.75">
      <c r="B627" s="54"/>
      <c r="C627" s="55"/>
      <c r="D627" s="55"/>
      <c r="E627" s="55"/>
      <c r="F627" s="56"/>
    </row>
    <row r="628" spans="2:6" ht="12.75">
      <c r="B628" s="54"/>
      <c r="C628" s="55"/>
      <c r="D628" s="55"/>
      <c r="E628" s="55"/>
      <c r="F628" s="56"/>
    </row>
    <row r="629" spans="2:6" ht="12.75">
      <c r="B629" s="54"/>
      <c r="C629" s="55"/>
      <c r="D629" s="55"/>
      <c r="E629" s="55"/>
      <c r="F629" s="56"/>
    </row>
    <row r="630" spans="2:6" ht="12.75">
      <c r="B630" s="54"/>
      <c r="C630" s="55"/>
      <c r="D630" s="55"/>
      <c r="E630" s="55"/>
      <c r="F630" s="56"/>
    </row>
    <row r="631" spans="2:6" ht="12.75">
      <c r="B631" s="54"/>
      <c r="C631" s="55"/>
      <c r="D631" s="55"/>
      <c r="E631" s="55"/>
      <c r="F631" s="56"/>
    </row>
    <row r="632" spans="2:6" ht="12.75">
      <c r="B632" s="54"/>
      <c r="C632" s="55"/>
      <c r="D632" s="55"/>
      <c r="E632" s="55"/>
      <c r="F632" s="56"/>
    </row>
    <row r="633" spans="2:6" ht="12.75">
      <c r="B633" s="54"/>
      <c r="C633" s="55"/>
      <c r="D633" s="55"/>
      <c r="E633" s="55"/>
      <c r="F633" s="56"/>
    </row>
    <row r="634" spans="2:6" ht="12.75">
      <c r="B634" s="54"/>
      <c r="C634" s="55"/>
      <c r="D634" s="55"/>
      <c r="E634" s="55"/>
      <c r="F634" s="56"/>
    </row>
    <row r="635" spans="2:6" ht="12.75">
      <c r="B635" s="54"/>
      <c r="C635" s="55"/>
      <c r="D635" s="55"/>
      <c r="E635" s="55"/>
      <c r="F635" s="56"/>
    </row>
    <row r="636" spans="2:6" ht="12.75">
      <c r="B636" s="54"/>
      <c r="C636" s="55"/>
      <c r="D636" s="55"/>
      <c r="E636" s="55"/>
      <c r="F636" s="56"/>
    </row>
    <row r="637" spans="2:6" ht="12.75">
      <c r="B637" s="54"/>
      <c r="C637" s="55"/>
      <c r="D637" s="55"/>
      <c r="E637" s="55"/>
      <c r="F637" s="56"/>
    </row>
    <row r="638" spans="2:6" ht="12.75">
      <c r="B638" s="54"/>
      <c r="C638" s="55"/>
      <c r="D638" s="55"/>
      <c r="E638" s="55"/>
      <c r="F638" s="56"/>
    </row>
    <row r="639" spans="2:6" ht="12.75">
      <c r="B639" s="54"/>
      <c r="C639" s="55"/>
      <c r="D639" s="55"/>
      <c r="E639" s="55"/>
      <c r="F639" s="56"/>
    </row>
    <row r="640" spans="2:6" ht="12.75">
      <c r="B640" s="54"/>
      <c r="C640" s="55"/>
      <c r="D640" s="55"/>
      <c r="E640" s="55"/>
      <c r="F640" s="56"/>
    </row>
    <row r="641" spans="2:6" ht="12.75">
      <c r="B641" s="54"/>
      <c r="C641" s="55"/>
      <c r="D641" s="55"/>
      <c r="E641" s="55"/>
      <c r="F641" s="56"/>
    </row>
    <row r="642" spans="2:6" ht="12.75">
      <c r="B642" s="54"/>
      <c r="C642" s="55"/>
      <c r="D642" s="55"/>
      <c r="E642" s="55"/>
      <c r="F642" s="56"/>
    </row>
    <row r="643" spans="2:6" ht="12.75">
      <c r="B643" s="54"/>
      <c r="C643" s="55"/>
      <c r="D643" s="55"/>
      <c r="E643" s="55"/>
      <c r="F643" s="56"/>
    </row>
    <row r="644" spans="2:6" ht="12.75">
      <c r="B644" s="54"/>
      <c r="C644" s="55"/>
      <c r="D644" s="55"/>
      <c r="E644" s="55"/>
      <c r="F644" s="56"/>
    </row>
    <row r="645" spans="2:6" ht="12.75">
      <c r="B645" s="54"/>
      <c r="C645" s="55"/>
      <c r="D645" s="55"/>
      <c r="E645" s="55"/>
      <c r="F645" s="56"/>
    </row>
    <row r="646" spans="2:6" ht="12.75">
      <c r="B646" s="54"/>
      <c r="C646" s="55"/>
      <c r="D646" s="55"/>
      <c r="E646" s="55"/>
      <c r="F646" s="56"/>
    </row>
    <row r="647" spans="2:6" ht="12.75">
      <c r="B647" s="54"/>
      <c r="C647" s="55"/>
      <c r="D647" s="55"/>
      <c r="E647" s="55"/>
      <c r="F647" s="56"/>
    </row>
    <row r="648" spans="2:6" ht="12.75">
      <c r="B648" s="54"/>
      <c r="C648" s="55"/>
      <c r="D648" s="55"/>
      <c r="E648" s="55"/>
      <c r="F648" s="56"/>
    </row>
    <row r="649" spans="2:6" ht="12.75">
      <c r="B649" s="54"/>
      <c r="C649" s="55"/>
      <c r="D649" s="55"/>
      <c r="E649" s="55"/>
      <c r="F649" s="56"/>
    </row>
    <row r="650" spans="2:6" ht="12.75">
      <c r="B650" s="54"/>
      <c r="C650" s="55"/>
      <c r="D650" s="55"/>
      <c r="E650" s="55"/>
      <c r="F650" s="56"/>
    </row>
    <row r="651" spans="2:6" ht="12.75">
      <c r="B651" s="54"/>
      <c r="C651" s="55"/>
      <c r="D651" s="55"/>
      <c r="E651" s="55"/>
      <c r="F651" s="56"/>
    </row>
    <row r="652" spans="2:6" ht="12.75">
      <c r="B652" s="54"/>
      <c r="C652" s="55"/>
      <c r="D652" s="55"/>
      <c r="E652" s="55"/>
      <c r="F652" s="56"/>
    </row>
    <row r="653" spans="2:6" ht="12.75">
      <c r="B653" s="54"/>
      <c r="C653" s="55"/>
      <c r="D653" s="55"/>
      <c r="E653" s="55"/>
      <c r="F653" s="56"/>
    </row>
    <row r="654" spans="2:6" ht="12.75">
      <c r="B654" s="54"/>
      <c r="C654" s="55"/>
      <c r="D654" s="55"/>
      <c r="E654" s="55"/>
      <c r="F654" s="56"/>
    </row>
    <row r="655" spans="2:6" ht="12.75">
      <c r="B655" s="54"/>
      <c r="C655" s="55"/>
      <c r="D655" s="55"/>
      <c r="E655" s="55"/>
      <c r="F655" s="56"/>
    </row>
    <row r="656" spans="2:6" ht="12.75">
      <c r="B656" s="54"/>
      <c r="C656" s="55"/>
      <c r="D656" s="55"/>
      <c r="E656" s="55"/>
      <c r="F656" s="56"/>
    </row>
    <row r="657" spans="2:6" ht="12.75">
      <c r="B657" s="54"/>
      <c r="C657" s="55"/>
      <c r="D657" s="55"/>
      <c r="E657" s="55"/>
      <c r="F657" s="56"/>
    </row>
    <row r="658" spans="2:6" ht="12.75">
      <c r="B658" s="54"/>
      <c r="C658" s="55"/>
      <c r="D658" s="55"/>
      <c r="E658" s="55"/>
      <c r="F658" s="56"/>
    </row>
    <row r="659" spans="2:6" ht="12.75">
      <c r="B659" s="54"/>
      <c r="C659" s="55"/>
      <c r="D659" s="55"/>
      <c r="E659" s="55"/>
      <c r="F659" s="56"/>
    </row>
    <row r="660" spans="2:6" ht="12.75">
      <c r="B660" s="54"/>
      <c r="C660" s="55"/>
      <c r="D660" s="55"/>
      <c r="E660" s="55"/>
      <c r="F660" s="56"/>
    </row>
    <row r="661" spans="2:6" ht="12.75">
      <c r="B661" s="54"/>
      <c r="C661" s="55"/>
      <c r="D661" s="55"/>
      <c r="E661" s="55"/>
      <c r="F661" s="56"/>
    </row>
    <row r="662" spans="2:6" ht="12.75">
      <c r="B662" s="54"/>
      <c r="C662" s="55"/>
      <c r="D662" s="55"/>
      <c r="E662" s="55"/>
      <c r="F662" s="56"/>
    </row>
    <row r="663" spans="2:6" ht="12.75">
      <c r="B663" s="54"/>
      <c r="C663" s="55"/>
      <c r="D663" s="55"/>
      <c r="E663" s="55"/>
      <c r="F663" s="56"/>
    </row>
    <row r="664" spans="2:6" ht="12.75">
      <c r="B664" s="54"/>
      <c r="C664" s="55"/>
      <c r="D664" s="55"/>
      <c r="E664" s="55"/>
      <c r="F664" s="56"/>
    </row>
    <row r="665" spans="2:6" ht="12.75">
      <c r="B665" s="54"/>
      <c r="C665" s="55"/>
      <c r="D665" s="55"/>
      <c r="E665" s="55"/>
      <c r="F665" s="56"/>
    </row>
    <row r="666" spans="2:6" ht="12.75">
      <c r="B666" s="54"/>
      <c r="C666" s="55"/>
      <c r="D666" s="55"/>
      <c r="E666" s="55"/>
      <c r="F666" s="56"/>
    </row>
    <row r="667" spans="2:6" ht="12.75">
      <c r="B667" s="54"/>
      <c r="C667" s="55"/>
      <c r="D667" s="55"/>
      <c r="E667" s="55"/>
      <c r="F667" s="56"/>
    </row>
    <row r="668" spans="2:6" ht="12.75">
      <c r="B668" s="54"/>
      <c r="C668" s="55"/>
      <c r="D668" s="55"/>
      <c r="E668" s="55"/>
      <c r="F668" s="56"/>
    </row>
    <row r="669" spans="2:6" ht="12.75">
      <c r="B669" s="54"/>
      <c r="C669" s="55"/>
      <c r="D669" s="55"/>
      <c r="E669" s="55"/>
      <c r="F669" s="56"/>
    </row>
    <row r="670" spans="2:6" ht="12.75">
      <c r="B670" s="54"/>
      <c r="C670" s="55"/>
      <c r="D670" s="55"/>
      <c r="E670" s="55"/>
      <c r="F670" s="56"/>
    </row>
    <row r="671" spans="2:6" ht="12.75">
      <c r="B671" s="54"/>
      <c r="C671" s="55"/>
      <c r="D671" s="55"/>
      <c r="E671" s="55"/>
      <c r="F671" s="56"/>
    </row>
    <row r="672" spans="2:6" ht="12.75">
      <c r="B672" s="54"/>
      <c r="C672" s="55"/>
      <c r="D672" s="55"/>
      <c r="E672" s="55"/>
      <c r="F672" s="56"/>
    </row>
    <row r="673" spans="2:6" ht="12.75">
      <c r="B673" s="54"/>
      <c r="C673" s="55"/>
      <c r="D673" s="55"/>
      <c r="E673" s="55"/>
      <c r="F673" s="56"/>
    </row>
    <row r="674" spans="2:6" ht="12.75">
      <c r="B674" s="54"/>
      <c r="C674" s="55"/>
      <c r="D674" s="55"/>
      <c r="E674" s="55"/>
      <c r="F674" s="56"/>
    </row>
    <row r="675" spans="2:6" ht="12.75">
      <c r="B675" s="54"/>
      <c r="C675" s="55"/>
      <c r="D675" s="55"/>
      <c r="E675" s="55"/>
      <c r="F675" s="56"/>
    </row>
    <row r="676" spans="2:6" ht="12.75">
      <c r="B676" s="54"/>
      <c r="C676" s="55"/>
      <c r="D676" s="55"/>
      <c r="E676" s="55"/>
      <c r="F676" s="56"/>
    </row>
    <row r="677" spans="2:6" ht="12.75">
      <c r="B677" s="54"/>
      <c r="C677" s="55"/>
      <c r="D677" s="55"/>
      <c r="E677" s="55"/>
      <c r="F677" s="56"/>
    </row>
    <row r="678" spans="2:6" ht="12.75">
      <c r="B678" s="54"/>
      <c r="C678" s="55"/>
      <c r="D678" s="55"/>
      <c r="E678" s="55"/>
      <c r="F678" s="56"/>
    </row>
    <row r="679" spans="2:6" ht="12.75">
      <c r="B679" s="54"/>
      <c r="C679" s="55"/>
      <c r="D679" s="55"/>
      <c r="E679" s="55"/>
      <c r="F679" s="56"/>
    </row>
    <row r="680" spans="2:6" ht="12.75">
      <c r="B680" s="54"/>
      <c r="C680" s="55"/>
      <c r="D680" s="55"/>
      <c r="E680" s="55"/>
      <c r="F680" s="56"/>
    </row>
    <row r="681" spans="2:6" ht="12.75">
      <c r="B681" s="54"/>
      <c r="C681" s="55"/>
      <c r="D681" s="55"/>
      <c r="E681" s="55"/>
      <c r="F681" s="56"/>
    </row>
    <row r="682" spans="2:6" ht="12.75">
      <c r="B682" s="54"/>
      <c r="C682" s="55"/>
      <c r="D682" s="55"/>
      <c r="E682" s="55"/>
      <c r="F682" s="56"/>
    </row>
    <row r="683" spans="2:6" ht="12.75">
      <c r="B683" s="54"/>
      <c r="C683" s="55"/>
      <c r="D683" s="55"/>
      <c r="E683" s="55"/>
      <c r="F683" s="56"/>
    </row>
    <row r="684" spans="2:6" ht="12.75">
      <c r="B684" s="54"/>
      <c r="C684" s="55"/>
      <c r="D684" s="55"/>
      <c r="E684" s="55"/>
      <c r="F684" s="56"/>
    </row>
    <row r="685" spans="2:6" ht="12.75">
      <c r="B685" s="54"/>
      <c r="C685" s="55"/>
      <c r="D685" s="55"/>
      <c r="E685" s="55"/>
      <c r="F685" s="56"/>
    </row>
  </sheetData>
  <sheetProtection/>
  <autoFilter ref="A8:H614"/>
  <mergeCells count="14">
    <mergeCell ref="G8:G9"/>
    <mergeCell ref="E8:E9"/>
    <mergeCell ref="F8:F9"/>
    <mergeCell ref="B8:B9"/>
    <mergeCell ref="A8:A9"/>
    <mergeCell ref="A4:F4"/>
    <mergeCell ref="C8:C9"/>
    <mergeCell ref="D8:D9"/>
    <mergeCell ref="D1:H1"/>
    <mergeCell ref="D2:H2"/>
    <mergeCell ref="D3:H3"/>
    <mergeCell ref="A5:H5"/>
    <mergeCell ref="A6:H6"/>
    <mergeCell ref="H8:H9"/>
  </mergeCells>
  <printOptions/>
  <pageMargins left="0.7874015748031497" right="0.3937007874015748" top="0.7480314960629921" bottom="0.5905511811023623" header="0.35433070866141736" footer="0.2755905511811024"/>
  <pageSetup fitToHeight="10" fitToWidth="1" horizontalDpi="600" verticalDpi="600" orientation="portrait" paperSize="9" scale="5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Бодяло ЕН</cp:lastModifiedBy>
  <cp:lastPrinted>2015-10-27T07:44:30Z</cp:lastPrinted>
  <dcterms:created xsi:type="dcterms:W3CDTF">2004-09-01T05:21:12Z</dcterms:created>
  <dcterms:modified xsi:type="dcterms:W3CDTF">2015-11-16T03:59:55Z</dcterms:modified>
  <cp:category/>
  <cp:version/>
  <cp:contentType/>
  <cp:contentStatus/>
</cp:coreProperties>
</file>