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3"/>
  </bookViews>
  <sheets>
    <sheet name="прил 4" sheetId="1" r:id="rId1"/>
    <sheet name="прил2-14" sheetId="2" r:id="rId2"/>
    <sheet name="выравн15_14" sheetId="3" r:id="rId3"/>
    <sheet name="заим,источ17,19_14" sheetId="4" r:id="rId4"/>
  </sheets>
  <definedNames/>
  <calcPr fullCalcOnLoad="1"/>
</workbook>
</file>

<file path=xl/sharedStrings.xml><?xml version="1.0" encoding="utf-8"?>
<sst xmlns="http://schemas.openxmlformats.org/spreadsheetml/2006/main" count="816" uniqueCount="420">
  <si>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</si>
  <si>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</si>
  <si>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</si>
  <si>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</si>
  <si>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</si>
  <si>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</si>
  <si>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</si>
  <si>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</si>
  <si>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</si>
  <si>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</si>
  <si>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</si>
  <si>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</si>
  <si>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</si>
  <si>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15</t>
  </si>
  <si>
    <t>Приложение 17</t>
  </si>
  <si>
    <t>Приложение 19</t>
  </si>
  <si>
    <t>за счет средств областного бюджета</t>
  </si>
  <si>
    <t>2 02 02150 05 0000 151</t>
  </si>
  <si>
    <t>2 02 02009 05 0000 151</t>
  </si>
  <si>
    <t>2 02 02999 05 0026 151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</si>
  <si>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</si>
  <si>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</si>
  <si>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</si>
  <si>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</si>
  <si>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</si>
  <si>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2014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</si>
  <si>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</si>
  <si>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</si>
  <si>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</si>
  <si>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</si>
  <si>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</si>
  <si>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</si>
  <si>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2 02 02009 05 0029 151</t>
  </si>
  <si>
    <t xml:space="preserve">Долгосрочная целевая программа "Поддержка и развитие малого и среднего предпринимательства в Иркутской области" </t>
  </si>
  <si>
    <t>Субсидии бюджетам муниципальных районов на реализацию долгосрочной целевой программы Иркутской области "Поддержка и развитие малого и среднего предпринимательства в Иркутской области" (за счет средств областного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</si>
  <si>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</si>
  <si>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</si>
  <si>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</si>
  <si>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</si>
  <si>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</si>
  <si>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</si>
  <si>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</si>
  <si>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</si>
  <si>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</si>
  <si>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2 02 02999 05 0030 151</t>
  </si>
  <si>
    <t>2 02 02051 05 0000 151</t>
  </si>
  <si>
    <t>Субсидии бюджетам муниципальных районов на обеспечение жильем молодых семей</t>
  </si>
  <si>
    <t>2 04 05010 05 0000 180</t>
  </si>
  <si>
    <t>2 04 05020 05 0000 180</t>
  </si>
  <si>
    <t>2 04 05099 05 0000 180</t>
  </si>
  <si>
    <t>муниципального образования г. Бодайбо и района в 2014 году</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</si>
  <si>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</si>
  <si>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</si>
  <si>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</si>
  <si>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</si>
  <si>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</si>
  <si>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</si>
  <si>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</si>
  <si>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</si>
  <si>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</si>
  <si>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</si>
  <si>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</si>
  <si>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</si>
  <si>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</si>
  <si>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</si>
  <si>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</si>
  <si>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</si>
  <si>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</si>
  <si>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</si>
  <si>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</si>
  <si>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</si>
  <si>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</si>
  <si>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</si>
  <si>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</si>
  <si>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</si>
  <si>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</si>
  <si>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</si>
  <si>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</si>
  <si>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</si>
  <si>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</si>
  <si>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</si>
  <si>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</si>
  <si>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муниципального образования г.Бодайбо и района на 2014 год</t>
  </si>
  <si>
    <t>01 03 01 00 05 0000 710</t>
  </si>
  <si>
    <t>01 03 01 00 05 0000 810</t>
  </si>
  <si>
    <t>муниципального образования г. Бодайбо и района на 2014 год</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</si>
  <si>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</si>
  <si>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</si>
  <si>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</si>
  <si>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</si>
  <si>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</si>
  <si>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</si>
  <si>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</si>
  <si>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</si>
  <si>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</si>
  <si>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</si>
  <si>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</si>
  <si>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</si>
  <si>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</si>
  <si>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</si>
  <si>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</si>
  <si>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</si>
  <si>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</si>
  <si>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</si>
  <si>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</si>
  <si>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</si>
  <si>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2014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</si>
  <si>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</si>
  <si>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</si>
  <si>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</si>
  <si>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</si>
  <si>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</si>
  <si>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</si>
  <si>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</si>
  <si>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2 02 02999 05 0024 151</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</si>
  <si>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</si>
  <si>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</si>
  <si>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</si>
  <si>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</si>
  <si>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</si>
  <si>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</si>
  <si>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</si>
  <si>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</si>
  <si>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</si>
  <si>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</si>
  <si>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</si>
  <si>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</si>
  <si>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</si>
  <si>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</si>
  <si>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</si>
  <si>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</si>
  <si>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</si>
  <si>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</si>
  <si>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</si>
  <si>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</si>
  <si>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</si>
  <si>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</si>
  <si>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</si>
  <si>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</si>
  <si>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</si>
  <si>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</si>
  <si>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</si>
  <si>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</si>
  <si>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</si>
  <si>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</si>
  <si>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</si>
  <si>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</si>
  <si>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</si>
  <si>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</si>
  <si>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</si>
  <si>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</si>
  <si>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</si>
  <si>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</si>
  <si>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</si>
  <si>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</si>
  <si>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</si>
  <si>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</si>
  <si>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</si>
  <si>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</si>
  <si>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</si>
  <si>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</si>
  <si>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</si>
  <si>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</si>
  <si>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</si>
  <si>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</si>
  <si>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Источники внутреннего финансирования дефицита бюджета</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</si>
  <si>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</si>
  <si>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</si>
  <si>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</si>
  <si>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</si>
  <si>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</si>
  <si>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</si>
  <si>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</si>
  <si>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</si>
  <si>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</si>
  <si>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</si>
  <si>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</si>
  <si>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</si>
  <si>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</si>
  <si>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</si>
  <si>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</si>
  <si>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</si>
  <si>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</si>
  <si>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</si>
  <si>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Кропоткинское городское поселение</t>
  </si>
  <si>
    <t>5. Мамаканское городское поселение</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</si>
  <si>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</si>
  <si>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</si>
  <si>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</si>
  <si>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</si>
  <si>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</si>
  <si>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</si>
  <si>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</si>
  <si>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</si>
  <si>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</si>
  <si>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</si>
  <si>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</si>
  <si>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</si>
  <si>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</si>
  <si>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</si>
  <si>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</si>
  <si>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</si>
  <si>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</si>
  <si>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</si>
  <si>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</si>
  <si>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</si>
  <si>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</si>
  <si>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</si>
  <si>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</si>
  <si>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</si>
  <si>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</si>
  <si>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</si>
  <si>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</si>
  <si>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</si>
  <si>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</si>
  <si>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</si>
  <si>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</si>
  <si>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</si>
  <si>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</si>
  <si>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</si>
  <si>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</si>
  <si>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</si>
  <si>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</si>
  <si>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</si>
  <si>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</si>
  <si>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</si>
  <si>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</si>
  <si>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</si>
  <si>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</si>
  <si>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</si>
  <si>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</si>
  <si>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</si>
  <si>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</si>
  <si>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</si>
  <si>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</si>
  <si>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</si>
  <si>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</si>
  <si>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</si>
  <si>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</si>
  <si>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</si>
  <si>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</si>
  <si>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</si>
  <si>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</si>
  <si>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</si>
  <si>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</si>
  <si>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</si>
  <si>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</si>
  <si>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</si>
  <si>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</si>
  <si>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</si>
  <si>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</si>
  <si>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</si>
  <si>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</si>
  <si>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</si>
  <si>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</si>
  <si>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</si>
  <si>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</si>
  <si>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</si>
  <si>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</si>
  <si>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</si>
  <si>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</si>
  <si>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</si>
  <si>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</si>
  <si>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Прогноз 2014 года</t>
  </si>
  <si>
    <t>1 16 25010 01 6000 140</t>
  </si>
  <si>
    <t>1 05 01012 01 3000 110</t>
  </si>
  <si>
    <t>1 11 09045 05 0000 120</t>
  </si>
  <si>
    <t>Единый сельскохозяйственный налог</t>
  </si>
  <si>
    <t>1 05 03000 01 0000 110</t>
  </si>
  <si>
    <t>1 16 25050 01 0000 140</t>
  </si>
  <si>
    <t>1 16 33050 05 0000 140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</si>
  <si>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</si>
  <si>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</si>
  <si>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</si>
  <si>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</si>
  <si>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</si>
  <si>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</si>
  <si>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</si>
  <si>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</si>
  <si>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</si>
  <si>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</si>
  <si>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</si>
  <si>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</si>
  <si>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</si>
  <si>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Источники внутреннего финансирования дефицитов бюджетов</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</si>
  <si>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</si>
  <si>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</si>
  <si>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</si>
  <si>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</si>
  <si>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</si>
  <si>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</si>
  <si>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</si>
  <si>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</si>
  <si>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</si>
  <si>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</si>
  <si>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</si>
  <si>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</si>
  <si>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</si>
  <si>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</si>
  <si>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</si>
  <si>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</si>
  <si>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</si>
  <si>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</si>
  <si>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</si>
  <si>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</si>
  <si>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</si>
  <si>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</si>
  <si>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</si>
  <si>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</si>
  <si>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</si>
  <si>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</si>
  <si>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</si>
  <si>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</si>
  <si>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</si>
  <si>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</si>
  <si>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</si>
  <si>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</si>
  <si>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</si>
  <si>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</si>
  <si>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</si>
  <si>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</si>
  <si>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</si>
  <si>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</si>
  <si>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</si>
  <si>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</si>
  <si>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</si>
  <si>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</si>
  <si>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</si>
  <si>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</si>
  <si>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</si>
  <si>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</si>
  <si>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</si>
  <si>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</si>
  <si>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</si>
  <si>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</si>
  <si>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</si>
  <si>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</si>
  <si>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в сфере обращения с безнадзорными собаками и кошками</t>
  </si>
  <si>
    <t>2 02 03024 05 0013 151</t>
  </si>
  <si>
    <t xml:space="preserve">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</si>
  <si>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в том числе за счет:</t>
  </si>
  <si>
    <t>средств местного бюджета</t>
  </si>
  <si>
    <t>20% от субсидии на реализацию муниципальных программ повышения эффективности бюджетных расходов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</si>
  <si>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</si>
  <si>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</si>
  <si>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</si>
  <si>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</si>
  <si>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</si>
  <si>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</si>
  <si>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</si>
  <si>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строительства жилого дома в пос.Артемовский Бодайбинского района</t>
  </si>
  <si>
    <t>2 02 04014 05 0061 151</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</si>
  <si>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</si>
  <si>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</si>
  <si>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</si>
  <si>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Дотации на выравнивание бюджетной обеспеченности поселений, рассчитанные в соответствии с приложением 9 к Закону Иркутской области от 22.10.2013 № 74-оз "О межбюджетных трансфертах и нормативах отчислений доходов в местные бюджеты"</t>
  </si>
  <si>
    <t xml:space="preserve">   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</si>
  <si>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</si>
  <si>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</si>
  <si>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 xml:space="preserve">Субсидии бюджетам муниципальных образований Иркутской области на развитие домов культуры </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</si>
  <si>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</si>
  <si>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2 02 02999 05 0025 151</t>
  </si>
  <si>
    <t>2 18 00000 00 0000 180</t>
  </si>
  <si>
    <t>2 18 05010 05 0000 180</t>
  </si>
  <si>
    <t>Доходы бюджетов муниципальных районов от возврата бюджетными учреждениями остатков субсидий прошлых лет</t>
  </si>
  <si>
    <t>Ревизионная комиссия муниципального образования г.Бодайбо и района</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</si>
  <si>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</si>
  <si>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Приложение 4</t>
  </si>
  <si>
    <t>Главные администраторы доходов бюджета</t>
  </si>
  <si>
    <t>муниципального образования г.Бодайбо и района на 2014 год и на плановый период 2015 и 2016 годов</t>
  </si>
  <si>
    <t>Код главного администратора*</t>
  </si>
  <si>
    <t>Управление культуры администрации муниципального образования г. Бодайбо и района</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</si>
  <si>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</si>
  <si>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</si>
  <si>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</si>
  <si>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</si>
  <si>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</si>
  <si>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</si>
  <si>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</si>
  <si>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</si>
  <si>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Управление образования администрации муниципального образования г. Бодайбо и района</t>
  </si>
  <si>
    <t xml:space="preserve">Субвенции бюджетам муниципальных районов на ежемесячное денежное вознаграждение за классное руководство </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</si>
  <si>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</si>
  <si>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1 08 07084 01 4000 110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</si>
  <si>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</si>
  <si>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</si>
  <si>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</si>
  <si>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</si>
  <si>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и казенных), в части реализации основных средств по указанному имуществу</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</si>
  <si>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</si>
  <si>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</si>
  <si>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2 02 03007 05 0000 151</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</si>
  <si>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</si>
  <si>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2 02 03026 05 0000 151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</si>
  <si>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</si>
  <si>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Субсидии бюджетам муниципальных районов на реализацию федеральных целевых программ</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</si>
  <si>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</si>
  <si>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</si>
  <si>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Финансовое управление администрации г.Бодайбо и района</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</si>
  <si>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</si>
  <si>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</si>
  <si>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</si>
  <si>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</si>
  <si>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</si>
  <si>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</si>
  <si>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</si>
  <si>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</si>
  <si>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2014 год и на плановый период 2015 и 2016 годов"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</si>
  <si>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</si>
  <si>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</si>
  <si>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</si>
  <si>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</si>
  <si>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бюджетов бюджетной системы Российской Федерации от возврата организациями остатков субсидий прошлых лет</t>
  </si>
  <si>
    <t>Ревизионная комиссия муниципального образования г. Бодайбо и района</t>
  </si>
  <si>
    <t>Субсидии на реализацию мероприятия "Создание условий для обеспечения энергосбережения и повышения энергетической эффективности в бюджетной сфере Иркутской области"</t>
  </si>
  <si>
    <t>от   08.05.2014г. №_10-па_</t>
  </si>
  <si>
    <t>от 08.05.2014 г. №_10-па_</t>
  </si>
  <si>
    <t>от  08.05.  2014 г. № 10-па____</t>
  </si>
  <si>
    <t>от   08.05. 2014 г. №_10-па</t>
  </si>
  <si>
    <t>от 08.05.  2014 г. №_10-па___</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</si>
</sst>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4">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i/>
      <sz val="10"/>
      <name val="Times New Roman"/>
      <family val="1"/>
    </font>
    <font>
      <b/>
      <i/>
      <sz val="10"/>
      <name val="Times New Roman"/>
      <family val="1"/>
    </font>
    <font>
      <i/>
      <vertAlign val="superscript"/>
      <sz val="10"/>
      <name val="Times New Roman"/>
      <family val="1"/>
    </font>
    <font>
      <sz val="14"/>
      <color indexed="10"/>
      <name val="Times New Roman"/>
      <family val="1"/>
    </font>
    <font>
      <sz val="14"/>
      <color indexed="10"/>
      <name val="TimesNewRomanPSM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i/>
      <sz val="10"/>
      <color rgb="FFFF0000"/>
      <name val="Times New Roman"/>
      <family val="1"/>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4" fillId="0" borderId="0" xfId="0" applyFont="1" applyBorder="1" applyAlignment="1">
      <alignment horizontal="center"/>
    </xf>
    <xf numFmtId="0" fontId="3" fillId="0" borderId="0" xfId="0" applyFont="1" applyFill="1" applyAlignment="1">
      <alignment/>
    </xf>
    <xf numFmtId="0" fontId="1" fillId="0" borderId="0" xfId="0" applyFont="1" applyAlignment="1">
      <alignment horizontal="right" vertical="center"/>
    </xf>
    <xf numFmtId="49" fontId="4" fillId="0" borderId="0" xfId="0" applyNumberFormat="1" applyFont="1" applyAlignment="1">
      <alignment/>
    </xf>
    <xf numFmtId="0" fontId="1" fillId="0" borderId="10" xfId="0" applyFont="1" applyFill="1" applyBorder="1" applyAlignment="1">
      <alignment horizontal="center" vertical="center" wrapText="1"/>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 fillId="0" borderId="10" xfId="0" applyFont="1" applyFill="1" applyBorder="1" applyAlignment="1">
      <alignment wrapText="1"/>
    </xf>
    <xf numFmtId="0" fontId="8"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8" fillId="34" borderId="10" xfId="0" applyFont="1" applyFill="1" applyBorder="1" applyAlignment="1">
      <alignment vertical="center" wrapText="1"/>
    </xf>
    <xf numFmtId="49" fontId="8"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8"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8"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8"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8"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8" fillId="0" borderId="10" xfId="0" applyNumberFormat="1" applyFont="1" applyBorder="1" applyAlignment="1">
      <alignment horizontal="right" vertical="center" wrapText="1"/>
    </xf>
    <xf numFmtId="49" fontId="8" fillId="0" borderId="10" xfId="0" applyNumberFormat="1" applyFont="1" applyBorder="1" applyAlignment="1">
      <alignment horizontal="right" vertical="center"/>
    </xf>
    <xf numFmtId="0" fontId="9" fillId="0" borderId="10" xfId="0" applyFont="1" applyBorder="1" applyAlignment="1">
      <alignment vertical="center" wrapText="1"/>
    </xf>
    <xf numFmtId="49" fontId="9" fillId="0" borderId="10" xfId="0" applyNumberFormat="1" applyFont="1" applyBorder="1" applyAlignment="1">
      <alignment horizontal="right" vertical="center" wrapText="1"/>
    </xf>
    <xf numFmtId="49" fontId="9" fillId="0" borderId="10" xfId="0" applyNumberFormat="1" applyFont="1" applyBorder="1" applyAlignment="1">
      <alignment horizontal="right" vertical="center"/>
    </xf>
    <xf numFmtId="0" fontId="8" fillId="0" borderId="10" xfId="0"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8" fillId="0" borderId="13" xfId="0" applyNumberFormat="1" applyFont="1" applyBorder="1" applyAlignment="1" applyProtection="1">
      <alignment horizontal="center" vertical="center" wrapText="1"/>
      <protection/>
    </xf>
    <xf numFmtId="49" fontId="8" fillId="0" borderId="14"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0" fontId="50" fillId="0" borderId="0" xfId="0" applyFont="1" applyAlignment="1">
      <alignment/>
    </xf>
    <xf numFmtId="190" fontId="1" fillId="0" borderId="11" xfId="60" applyNumberFormat="1" applyFont="1" applyFill="1" applyBorder="1" applyAlignment="1">
      <alignment horizontal="right" vertical="top"/>
    </xf>
    <xf numFmtId="190" fontId="1" fillId="0" borderId="11" xfId="0" applyNumberFormat="1" applyFont="1" applyBorder="1" applyAlignment="1">
      <alignment/>
    </xf>
    <xf numFmtId="49" fontId="50" fillId="0" borderId="0" xfId="0" applyNumberFormat="1" applyFont="1" applyAlignment="1">
      <alignment/>
    </xf>
    <xf numFmtId="0" fontId="51" fillId="0" borderId="0" xfId="0" applyFont="1" applyAlignment="1">
      <alignment/>
    </xf>
    <xf numFmtId="177" fontId="50" fillId="0" borderId="10" xfId="60" applyNumberFormat="1" applyFont="1" applyBorder="1" applyAlignment="1">
      <alignment horizontal="right" vertical="center"/>
    </xf>
    <xf numFmtId="177" fontId="52" fillId="0" borderId="10" xfId="60" applyNumberFormat="1" applyFont="1" applyBorder="1" applyAlignment="1">
      <alignment horizontal="right" vertical="center"/>
    </xf>
    <xf numFmtId="49" fontId="50" fillId="0" borderId="0" xfId="0" applyNumberFormat="1" applyFont="1" applyAlignment="1">
      <alignment horizontal="right" vertical="center"/>
    </xf>
    <xf numFmtId="0" fontId="50" fillId="0" borderId="0" xfId="0" applyFont="1" applyAlignment="1">
      <alignment horizontal="left"/>
    </xf>
    <xf numFmtId="0" fontId="8" fillId="0" borderId="0" xfId="0" applyFont="1" applyFill="1" applyAlignment="1">
      <alignment/>
    </xf>
    <xf numFmtId="49" fontId="1" fillId="0" borderId="0" xfId="0" applyNumberFormat="1" applyFont="1" applyAlignment="1">
      <alignment horizontal="right" vertical="center"/>
    </xf>
    <xf numFmtId="170" fontId="1" fillId="0" borderId="0" xfId="43" applyFont="1" applyAlignment="1">
      <alignment/>
    </xf>
    <xf numFmtId="170" fontId="1" fillId="0" borderId="0" xfId="43" applyFont="1" applyAlignment="1">
      <alignment horizontal="right"/>
    </xf>
    <xf numFmtId="0" fontId="8" fillId="0" borderId="0" xfId="0" applyFont="1" applyAlignment="1">
      <alignment/>
    </xf>
    <xf numFmtId="4" fontId="4" fillId="33" borderId="10" xfId="60" applyNumberFormat="1" applyFont="1" applyFill="1" applyBorder="1" applyAlignment="1">
      <alignment horizontal="right" vertical="center"/>
    </xf>
    <xf numFmtId="4" fontId="1" fillId="0" borderId="10" xfId="60" applyNumberFormat="1" applyFont="1" applyFill="1" applyBorder="1" applyAlignment="1">
      <alignment horizontal="right" vertical="center"/>
    </xf>
    <xf numFmtId="177" fontId="4" fillId="0" borderId="10" xfId="60" applyNumberFormat="1" applyFont="1" applyBorder="1" applyAlignment="1">
      <alignment horizontal="right" vertical="center"/>
    </xf>
    <xf numFmtId="177" fontId="1" fillId="0" borderId="10" xfId="60" applyNumberFormat="1" applyFont="1" applyBorder="1" applyAlignment="1">
      <alignment horizontal="right" vertical="center"/>
    </xf>
    <xf numFmtId="177" fontId="8" fillId="0" borderId="10" xfId="60" applyNumberFormat="1" applyFont="1" applyBorder="1" applyAlignment="1">
      <alignment horizontal="right" vertical="center"/>
    </xf>
    <xf numFmtId="177" fontId="9" fillId="0" borderId="10" xfId="60" applyNumberFormat="1" applyFont="1" applyFill="1" applyBorder="1" applyAlignment="1">
      <alignment horizontal="right" vertical="center"/>
    </xf>
    <xf numFmtId="177" fontId="53" fillId="0" borderId="0" xfId="60" applyNumberFormat="1" applyFont="1" applyAlignment="1">
      <alignment/>
    </xf>
    <xf numFmtId="0" fontId="1" fillId="0" borderId="0" xfId="0" applyFont="1" applyFill="1" applyAlignment="1">
      <alignment horizontal="right"/>
    </xf>
    <xf numFmtId="0" fontId="4" fillId="0" borderId="0" xfId="0" applyFont="1" applyFill="1" applyBorder="1" applyAlignment="1">
      <alignment horizontal="center"/>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Alignment="1">
      <alignment horizontal="center" vertical="top" wrapText="1"/>
    </xf>
    <xf numFmtId="0" fontId="12" fillId="0" borderId="0" xfId="0" applyFont="1" applyAlignment="1">
      <alignment horizontal="justify" vertical="top" wrapText="1"/>
    </xf>
    <xf numFmtId="0" fontId="8" fillId="0" borderId="10" xfId="0" applyFont="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xf>
    <xf numFmtId="0" fontId="1" fillId="0" borderId="18" xfId="0" applyFont="1" applyBorder="1" applyAlignment="1">
      <alignment horizontal="center"/>
    </xf>
    <xf numFmtId="0" fontId="4"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33"/>
  <sheetViews>
    <sheetView zoomScalePageLayoutView="0" workbookViewId="0" topLeftCell="A1">
      <selection activeCell="G11" sqref="G11"/>
    </sheetView>
  </sheetViews>
  <sheetFormatPr defaultColWidth="9.140625" defaultRowHeight="12.75"/>
  <cols>
    <col min="1" max="1" width="10.57421875" style="9" customWidth="1"/>
    <col min="2" max="2" width="21.8515625" style="9" customWidth="1"/>
    <col min="3" max="3" width="83.7109375" style="9" customWidth="1"/>
    <col min="4" max="4" width="9.140625" style="9" customWidth="1"/>
    <col min="5" max="5" width="20.57421875" style="9" hidden="1" customWidth="1"/>
    <col min="6" max="6" width="56.8515625" style="9" hidden="1" customWidth="1"/>
    <col min="7" max="7" width="10.140625" style="9" customWidth="1"/>
    <col min="8" max="16384" width="9.140625" style="9" customWidth="1"/>
  </cols>
  <sheetData>
    <row r="1" spans="1:3" ht="12.75">
      <c r="A1" s="7"/>
      <c r="B1" s="7"/>
      <c r="C1" s="96" t="s">
        <v>367</v>
      </c>
    </row>
    <row r="2" spans="1:3" ht="12.75">
      <c r="A2" s="7"/>
      <c r="B2" s="7"/>
      <c r="C2" s="96" t="s">
        <v>173</v>
      </c>
    </row>
    <row r="3" spans="1:3" ht="12.75">
      <c r="A3" s="7"/>
      <c r="B3" s="7"/>
      <c r="C3" s="2" t="s">
        <v>415</v>
      </c>
    </row>
    <row r="4" spans="1:3" ht="12.75">
      <c r="A4" s="7"/>
      <c r="B4" s="7"/>
      <c r="C4" s="96"/>
    </row>
    <row r="5" spans="1:3" ht="12.75">
      <c r="A5" s="113" t="s">
        <v>368</v>
      </c>
      <c r="B5" s="113"/>
      <c r="C5" s="113"/>
    </row>
    <row r="6" spans="1:3" ht="12.75">
      <c r="A6" s="114" t="s">
        <v>369</v>
      </c>
      <c r="B6" s="114"/>
      <c r="C6" s="114"/>
    </row>
    <row r="7" spans="1:3" ht="12.75">
      <c r="A7" s="97"/>
      <c r="B7" s="97"/>
      <c r="C7" s="97"/>
    </row>
    <row r="8" spans="1:3" ht="17.25" customHeight="1">
      <c r="A8" s="115" t="s">
        <v>370</v>
      </c>
      <c r="B8" s="115" t="s">
        <v>96</v>
      </c>
      <c r="C8" s="115" t="s">
        <v>95</v>
      </c>
    </row>
    <row r="9" spans="1:3" ht="16.5" customHeight="1">
      <c r="A9" s="116"/>
      <c r="B9" s="116"/>
      <c r="C9" s="116"/>
    </row>
    <row r="10" spans="1:3" ht="18.75" customHeight="1">
      <c r="A10" s="117"/>
      <c r="B10" s="117"/>
      <c r="C10" s="117"/>
    </row>
    <row r="11" spans="1:3" ht="12.75" customHeight="1">
      <c r="A11" s="118" t="s">
        <v>371</v>
      </c>
      <c r="B11" s="119"/>
      <c r="C11" s="120"/>
    </row>
    <row r="12" spans="1:3" ht="25.5">
      <c r="A12" s="12">
        <v>902</v>
      </c>
      <c r="B12" s="12" t="s">
        <v>241</v>
      </c>
      <c r="C12" s="21" t="s">
        <v>243</v>
      </c>
    </row>
    <row r="13" spans="1:3" ht="12.75">
      <c r="A13" s="12">
        <v>902</v>
      </c>
      <c r="B13" s="12" t="s">
        <v>237</v>
      </c>
      <c r="C13" s="23" t="s">
        <v>238</v>
      </c>
    </row>
    <row r="14" spans="1:3" ht="25.5">
      <c r="A14" s="12">
        <v>902</v>
      </c>
      <c r="B14" s="12" t="s">
        <v>191</v>
      </c>
      <c r="C14" s="21" t="s">
        <v>192</v>
      </c>
    </row>
    <row r="15" spans="1:3" ht="12.75">
      <c r="A15" s="12">
        <v>902</v>
      </c>
      <c r="B15" s="12" t="s">
        <v>123</v>
      </c>
      <c r="C15" s="21" t="s">
        <v>124</v>
      </c>
    </row>
    <row r="16" spans="1:3" ht="12.75">
      <c r="A16" s="12">
        <v>902</v>
      </c>
      <c r="B16" s="12" t="s">
        <v>125</v>
      </c>
      <c r="C16" s="21" t="s">
        <v>126</v>
      </c>
    </row>
    <row r="17" spans="1:3" ht="12.75">
      <c r="A17" s="12">
        <v>902</v>
      </c>
      <c r="B17" s="12" t="s">
        <v>272</v>
      </c>
      <c r="C17" s="21" t="s">
        <v>232</v>
      </c>
    </row>
    <row r="18" spans="1:3" ht="12.75">
      <c r="A18" s="12">
        <v>902</v>
      </c>
      <c r="B18" s="12" t="s">
        <v>127</v>
      </c>
      <c r="C18" s="21" t="s">
        <v>233</v>
      </c>
    </row>
    <row r="19" spans="1:3" ht="25.5">
      <c r="A19" s="12">
        <v>902</v>
      </c>
      <c r="B19" s="12" t="s">
        <v>90</v>
      </c>
      <c r="C19" s="15" t="s">
        <v>133</v>
      </c>
    </row>
    <row r="20" spans="1:3" ht="12.75">
      <c r="A20" s="12">
        <v>902</v>
      </c>
      <c r="B20" s="12" t="s">
        <v>197</v>
      </c>
      <c r="C20" s="21" t="s">
        <v>131</v>
      </c>
    </row>
    <row r="21" spans="1:3" ht="25.5">
      <c r="A21" s="12">
        <v>902</v>
      </c>
      <c r="B21" s="6" t="s">
        <v>372</v>
      </c>
      <c r="C21" s="98" t="s">
        <v>373</v>
      </c>
    </row>
    <row r="22" spans="1:3" ht="25.5">
      <c r="A22" s="12">
        <v>902</v>
      </c>
      <c r="B22" s="6" t="s">
        <v>374</v>
      </c>
      <c r="C22" s="98" t="s">
        <v>375</v>
      </c>
    </row>
    <row r="23" spans="1:3" ht="25.5">
      <c r="A23" s="12">
        <v>902</v>
      </c>
      <c r="B23" s="6" t="s">
        <v>376</v>
      </c>
      <c r="C23" s="98" t="s">
        <v>377</v>
      </c>
    </row>
    <row r="24" spans="1:3" ht="25.5">
      <c r="A24" s="12">
        <v>902</v>
      </c>
      <c r="B24" s="6" t="s">
        <v>47</v>
      </c>
      <c r="C24" s="98" t="s">
        <v>378</v>
      </c>
    </row>
    <row r="25" spans="1:3" ht="25.5">
      <c r="A25" s="12">
        <v>902</v>
      </c>
      <c r="B25" s="6" t="s">
        <v>48</v>
      </c>
      <c r="C25" s="98" t="s">
        <v>379</v>
      </c>
    </row>
    <row r="26" spans="1:3" ht="25.5">
      <c r="A26" s="12">
        <v>902</v>
      </c>
      <c r="B26" s="6" t="s">
        <v>49</v>
      </c>
      <c r="C26" s="98" t="s">
        <v>86</v>
      </c>
    </row>
    <row r="27" spans="1:3" ht="12.75">
      <c r="A27" s="12">
        <v>902</v>
      </c>
      <c r="B27" s="12" t="s">
        <v>80</v>
      </c>
      <c r="C27" s="15" t="s">
        <v>251</v>
      </c>
    </row>
    <row r="28" spans="1:3" ht="25.5">
      <c r="A28" s="12">
        <v>902</v>
      </c>
      <c r="B28" s="12" t="s">
        <v>89</v>
      </c>
      <c r="C28" s="21" t="s">
        <v>231</v>
      </c>
    </row>
    <row r="29" spans="1:3" ht="12.75" customHeight="1">
      <c r="A29" s="118" t="s">
        <v>380</v>
      </c>
      <c r="B29" s="119"/>
      <c r="C29" s="120"/>
    </row>
    <row r="30" spans="1:3" ht="25.5">
      <c r="A30" s="99" t="s">
        <v>219</v>
      </c>
      <c r="B30" s="12" t="s">
        <v>241</v>
      </c>
      <c r="C30" s="21" t="s">
        <v>243</v>
      </c>
    </row>
    <row r="31" spans="1:3" ht="12.75">
      <c r="A31" s="99" t="s">
        <v>219</v>
      </c>
      <c r="B31" s="12" t="s">
        <v>237</v>
      </c>
      <c r="C31" s="23" t="s">
        <v>238</v>
      </c>
    </row>
    <row r="32" spans="1:3" ht="38.25">
      <c r="A32" s="99" t="s">
        <v>219</v>
      </c>
      <c r="B32" s="12" t="s">
        <v>408</v>
      </c>
      <c r="C32" s="23" t="s">
        <v>409</v>
      </c>
    </row>
    <row r="33" spans="1:3" ht="25.5">
      <c r="A33" s="99" t="s">
        <v>219</v>
      </c>
      <c r="B33" s="12" t="s">
        <v>410</v>
      </c>
      <c r="C33" s="23" t="s">
        <v>411</v>
      </c>
    </row>
    <row r="34" spans="1:3" ht="25.5">
      <c r="A34" s="99" t="s">
        <v>219</v>
      </c>
      <c r="B34" s="12" t="s">
        <v>191</v>
      </c>
      <c r="C34" s="21" t="s">
        <v>192</v>
      </c>
    </row>
    <row r="35" spans="1:3" ht="12.75">
      <c r="A35" s="99" t="s">
        <v>219</v>
      </c>
      <c r="B35" s="12" t="s">
        <v>123</v>
      </c>
      <c r="C35" s="21" t="s">
        <v>124</v>
      </c>
    </row>
    <row r="36" spans="1:3" ht="12.75">
      <c r="A36" s="100" t="s">
        <v>219</v>
      </c>
      <c r="B36" s="12" t="s">
        <v>125</v>
      </c>
      <c r="C36" s="21" t="s">
        <v>126</v>
      </c>
    </row>
    <row r="37" spans="1:3" ht="12.75">
      <c r="A37" s="99" t="s">
        <v>219</v>
      </c>
      <c r="B37" s="12" t="s">
        <v>272</v>
      </c>
      <c r="C37" s="21" t="s">
        <v>232</v>
      </c>
    </row>
    <row r="38" spans="1:3" ht="25.5">
      <c r="A38" s="99" t="s">
        <v>219</v>
      </c>
      <c r="B38" s="12" t="s">
        <v>276</v>
      </c>
      <c r="C38" s="21" t="s">
        <v>381</v>
      </c>
    </row>
    <row r="39" spans="1:3" ht="25.5">
      <c r="A39" s="99" t="s">
        <v>219</v>
      </c>
      <c r="B39" s="12" t="s">
        <v>129</v>
      </c>
      <c r="C39" s="21" t="s">
        <v>130</v>
      </c>
    </row>
    <row r="40" spans="1:3" ht="12.75">
      <c r="A40" s="99" t="s">
        <v>219</v>
      </c>
      <c r="B40" s="12" t="s">
        <v>127</v>
      </c>
      <c r="C40" s="21" t="s">
        <v>233</v>
      </c>
    </row>
    <row r="41" spans="1:3" ht="12.75">
      <c r="A41" s="99" t="s">
        <v>219</v>
      </c>
      <c r="B41" s="12" t="s">
        <v>197</v>
      </c>
      <c r="C41" s="21" t="s">
        <v>131</v>
      </c>
    </row>
    <row r="42" spans="1:3" ht="25.5">
      <c r="A42" s="99" t="s">
        <v>219</v>
      </c>
      <c r="B42" s="6" t="s">
        <v>372</v>
      </c>
      <c r="C42" s="98" t="s">
        <v>373</v>
      </c>
    </row>
    <row r="43" spans="1:3" ht="25.5">
      <c r="A43" s="99" t="s">
        <v>219</v>
      </c>
      <c r="B43" s="6" t="s">
        <v>374</v>
      </c>
      <c r="C43" s="98" t="s">
        <v>375</v>
      </c>
    </row>
    <row r="44" spans="1:3" ht="25.5">
      <c r="A44" s="99" t="s">
        <v>219</v>
      </c>
      <c r="B44" s="6" t="s">
        <v>376</v>
      </c>
      <c r="C44" s="98" t="s">
        <v>377</v>
      </c>
    </row>
    <row r="45" spans="1:3" ht="25.5">
      <c r="A45" s="99" t="s">
        <v>219</v>
      </c>
      <c r="B45" s="6" t="s">
        <v>47</v>
      </c>
      <c r="C45" s="98" t="s">
        <v>378</v>
      </c>
    </row>
    <row r="46" spans="1:3" ht="25.5">
      <c r="A46" s="99" t="s">
        <v>219</v>
      </c>
      <c r="B46" s="6" t="s">
        <v>48</v>
      </c>
      <c r="C46" s="98" t="s">
        <v>379</v>
      </c>
    </row>
    <row r="47" spans="1:3" ht="25.5">
      <c r="A47" s="99" t="s">
        <v>219</v>
      </c>
      <c r="B47" s="6" t="s">
        <v>49</v>
      </c>
      <c r="C47" s="98" t="s">
        <v>86</v>
      </c>
    </row>
    <row r="48" spans="1:3" ht="12.75" customHeight="1">
      <c r="A48" s="99" t="s">
        <v>219</v>
      </c>
      <c r="B48" s="12" t="s">
        <v>80</v>
      </c>
      <c r="C48" s="15" t="s">
        <v>251</v>
      </c>
    </row>
    <row r="49" spans="1:3" ht="25.5">
      <c r="A49" s="99" t="s">
        <v>219</v>
      </c>
      <c r="B49" s="12" t="s">
        <v>363</v>
      </c>
      <c r="C49" s="21" t="s">
        <v>364</v>
      </c>
    </row>
    <row r="50" spans="1:3" ht="25.5">
      <c r="A50" s="100" t="s">
        <v>219</v>
      </c>
      <c r="B50" s="12" t="s">
        <v>89</v>
      </c>
      <c r="C50" s="21" t="s">
        <v>231</v>
      </c>
    </row>
    <row r="51" spans="1:3" ht="12.75" customHeight="1">
      <c r="A51" s="118" t="s">
        <v>40</v>
      </c>
      <c r="B51" s="119"/>
      <c r="C51" s="120"/>
    </row>
    <row r="52" spans="1:3" ht="38.25">
      <c r="A52" s="12">
        <v>904</v>
      </c>
      <c r="B52" s="12" t="s">
        <v>157</v>
      </c>
      <c r="C52" s="21" t="s">
        <v>382</v>
      </c>
    </row>
    <row r="53" spans="1:3" ht="38.25">
      <c r="A53" s="12">
        <v>904</v>
      </c>
      <c r="B53" s="12" t="s">
        <v>383</v>
      </c>
      <c r="C53" s="21" t="s">
        <v>384</v>
      </c>
    </row>
    <row r="54" spans="1:3" ht="25.5">
      <c r="A54" s="12">
        <v>904</v>
      </c>
      <c r="B54" s="12" t="s">
        <v>204</v>
      </c>
      <c r="C54" s="21" t="s">
        <v>385</v>
      </c>
    </row>
    <row r="55" spans="1:3" ht="25.5">
      <c r="A55" s="12">
        <v>904</v>
      </c>
      <c r="B55" s="12" t="s">
        <v>386</v>
      </c>
      <c r="C55" s="21" t="s">
        <v>387</v>
      </c>
    </row>
    <row r="56" spans="1:3" ht="38.25">
      <c r="A56" s="12">
        <v>904</v>
      </c>
      <c r="B56" s="12" t="s">
        <v>236</v>
      </c>
      <c r="C56" s="15" t="s">
        <v>105</v>
      </c>
    </row>
    <row r="57" spans="1:3" ht="38.25">
      <c r="A57" s="99" t="s">
        <v>218</v>
      </c>
      <c r="B57" s="12" t="s">
        <v>171</v>
      </c>
      <c r="C57" s="21" t="s">
        <v>332</v>
      </c>
    </row>
    <row r="58" spans="1:3" ht="38.25">
      <c r="A58" s="99" t="s">
        <v>218</v>
      </c>
      <c r="B58" s="12" t="s">
        <v>266</v>
      </c>
      <c r="C58" s="21" t="s">
        <v>335</v>
      </c>
    </row>
    <row r="59" spans="1:3" ht="25.5">
      <c r="A59" s="99" t="s">
        <v>218</v>
      </c>
      <c r="B59" s="12" t="s">
        <v>241</v>
      </c>
      <c r="C59" s="21" t="s">
        <v>243</v>
      </c>
    </row>
    <row r="60" spans="1:3" ht="12.75">
      <c r="A60" s="99" t="s">
        <v>218</v>
      </c>
      <c r="B60" s="12" t="s">
        <v>237</v>
      </c>
      <c r="C60" s="23" t="s">
        <v>238</v>
      </c>
    </row>
    <row r="61" spans="1:3" ht="51">
      <c r="A61" s="99" t="s">
        <v>218</v>
      </c>
      <c r="B61" s="12" t="s">
        <v>239</v>
      </c>
      <c r="C61" s="21" t="s">
        <v>388</v>
      </c>
    </row>
    <row r="62" spans="1:3" ht="25.5">
      <c r="A62" s="99" t="s">
        <v>218</v>
      </c>
      <c r="B62" s="12" t="s">
        <v>240</v>
      </c>
      <c r="C62" s="21" t="s">
        <v>271</v>
      </c>
    </row>
    <row r="63" spans="1:3" s="7" customFormat="1" ht="38.25">
      <c r="A63" s="99" t="s">
        <v>218</v>
      </c>
      <c r="B63" s="12" t="s">
        <v>270</v>
      </c>
      <c r="C63" s="21" t="s">
        <v>304</v>
      </c>
    </row>
    <row r="64" spans="1:3" ht="25.5">
      <c r="A64" s="99">
        <v>904</v>
      </c>
      <c r="B64" s="12" t="s">
        <v>191</v>
      </c>
      <c r="C64" s="21" t="s">
        <v>192</v>
      </c>
    </row>
    <row r="65" spans="1:3" ht="12.75">
      <c r="A65" s="99" t="s">
        <v>218</v>
      </c>
      <c r="B65" s="12" t="s">
        <v>123</v>
      </c>
      <c r="C65" s="21" t="s">
        <v>124</v>
      </c>
    </row>
    <row r="66" spans="1:3" s="7" customFormat="1" ht="12.75">
      <c r="A66" s="99" t="s">
        <v>218</v>
      </c>
      <c r="B66" s="12" t="s">
        <v>125</v>
      </c>
      <c r="C66" s="21" t="s">
        <v>126</v>
      </c>
    </row>
    <row r="67" spans="1:3" ht="25.5">
      <c r="A67" s="99" t="s">
        <v>218</v>
      </c>
      <c r="B67" s="12" t="s">
        <v>18</v>
      </c>
      <c r="C67" s="21" t="s">
        <v>389</v>
      </c>
    </row>
    <row r="68" spans="1:3" ht="25.5">
      <c r="A68" s="99" t="s">
        <v>218</v>
      </c>
      <c r="B68" s="12" t="s">
        <v>17</v>
      </c>
      <c r="C68" s="21" t="s">
        <v>390</v>
      </c>
    </row>
    <row r="69" spans="1:6" ht="12.75">
      <c r="A69" s="99" t="s">
        <v>218</v>
      </c>
      <c r="B69" s="12" t="s">
        <v>272</v>
      </c>
      <c r="C69" s="21" t="s">
        <v>232</v>
      </c>
      <c r="E69" s="101"/>
      <c r="F69" s="102"/>
    </row>
    <row r="70" spans="1:6" ht="30" customHeight="1">
      <c r="A70" s="99" t="s">
        <v>218</v>
      </c>
      <c r="B70" s="12" t="s">
        <v>391</v>
      </c>
      <c r="C70" s="21" t="s">
        <v>392</v>
      </c>
      <c r="E70" s="101" t="s">
        <v>372</v>
      </c>
      <c r="F70" s="102" t="s">
        <v>373</v>
      </c>
    </row>
    <row r="71" spans="1:6" ht="28.5" customHeight="1">
      <c r="A71" s="99" t="s">
        <v>218</v>
      </c>
      <c r="B71" s="12" t="s">
        <v>222</v>
      </c>
      <c r="C71" s="21" t="s">
        <v>128</v>
      </c>
      <c r="E71" s="101" t="s">
        <v>374</v>
      </c>
      <c r="F71" s="102" t="s">
        <v>375</v>
      </c>
    </row>
    <row r="72" spans="1:6" ht="38.25">
      <c r="A72" s="99" t="s">
        <v>218</v>
      </c>
      <c r="B72" s="12" t="s">
        <v>129</v>
      </c>
      <c r="C72" s="21" t="s">
        <v>130</v>
      </c>
      <c r="E72" s="101" t="s">
        <v>376</v>
      </c>
      <c r="F72" s="102" t="s">
        <v>377</v>
      </c>
    </row>
    <row r="73" spans="1:6" ht="38.25">
      <c r="A73" s="99" t="s">
        <v>218</v>
      </c>
      <c r="B73" s="12" t="s">
        <v>393</v>
      </c>
      <c r="C73" s="21" t="s">
        <v>394</v>
      </c>
      <c r="E73" s="101" t="s">
        <v>48</v>
      </c>
      <c r="F73" s="102" t="s">
        <v>379</v>
      </c>
    </row>
    <row r="74" spans="1:6" ht="25.5">
      <c r="A74" s="99" t="s">
        <v>218</v>
      </c>
      <c r="B74" s="12" t="s">
        <v>127</v>
      </c>
      <c r="C74" s="21" t="s">
        <v>233</v>
      </c>
      <c r="E74" s="101" t="s">
        <v>49</v>
      </c>
      <c r="F74" s="102" t="s">
        <v>86</v>
      </c>
    </row>
    <row r="75" spans="1:6" ht="38.25">
      <c r="A75" s="99" t="s">
        <v>218</v>
      </c>
      <c r="B75" s="12" t="s">
        <v>257</v>
      </c>
      <c r="C75" s="21" t="s">
        <v>230</v>
      </c>
      <c r="E75" s="103" t="s">
        <v>363</v>
      </c>
      <c r="F75" s="104" t="s">
        <v>364</v>
      </c>
    </row>
    <row r="76" spans="1:6" ht="12.75">
      <c r="A76" s="99" t="s">
        <v>218</v>
      </c>
      <c r="B76" s="12" t="s">
        <v>92</v>
      </c>
      <c r="C76" s="21" t="s">
        <v>46</v>
      </c>
      <c r="E76" s="101"/>
      <c r="F76" s="102"/>
    </row>
    <row r="77" spans="1:3" ht="12.75">
      <c r="A77" s="99" t="s">
        <v>218</v>
      </c>
      <c r="B77" s="12" t="s">
        <v>45</v>
      </c>
      <c r="C77" s="21" t="s">
        <v>395</v>
      </c>
    </row>
    <row r="78" spans="1:3" ht="12.75">
      <c r="A78" s="99" t="s">
        <v>218</v>
      </c>
      <c r="B78" s="12" t="s">
        <v>197</v>
      </c>
      <c r="C78" s="21" t="s">
        <v>131</v>
      </c>
    </row>
    <row r="79" spans="1:3" ht="25.5">
      <c r="A79" s="99" t="s">
        <v>218</v>
      </c>
      <c r="B79" s="6" t="s">
        <v>372</v>
      </c>
      <c r="C79" s="98" t="s">
        <v>373</v>
      </c>
    </row>
    <row r="80" spans="1:3" ht="25.5">
      <c r="A80" s="99" t="s">
        <v>218</v>
      </c>
      <c r="B80" s="6" t="s">
        <v>374</v>
      </c>
      <c r="C80" s="98" t="s">
        <v>375</v>
      </c>
    </row>
    <row r="81" spans="1:3" ht="25.5">
      <c r="A81" s="99" t="s">
        <v>218</v>
      </c>
      <c r="B81" s="6" t="s">
        <v>376</v>
      </c>
      <c r="C81" s="98" t="s">
        <v>377</v>
      </c>
    </row>
    <row r="82" spans="1:3" ht="25.5">
      <c r="A82" s="99" t="s">
        <v>218</v>
      </c>
      <c r="B82" s="6" t="s">
        <v>47</v>
      </c>
      <c r="C82" s="98" t="s">
        <v>378</v>
      </c>
    </row>
    <row r="83" spans="1:3" ht="25.5">
      <c r="A83" s="99" t="s">
        <v>218</v>
      </c>
      <c r="B83" s="6" t="s">
        <v>48</v>
      </c>
      <c r="C83" s="98" t="s">
        <v>379</v>
      </c>
    </row>
    <row r="84" spans="1:3" ht="25.5">
      <c r="A84" s="99" t="s">
        <v>218</v>
      </c>
      <c r="B84" s="6" t="s">
        <v>49</v>
      </c>
      <c r="C84" s="98" t="s">
        <v>86</v>
      </c>
    </row>
    <row r="85" spans="1:3" ht="12.75">
      <c r="A85" s="99" t="s">
        <v>218</v>
      </c>
      <c r="B85" s="12" t="s">
        <v>80</v>
      </c>
      <c r="C85" s="15" t="s">
        <v>251</v>
      </c>
    </row>
    <row r="86" spans="1:3" ht="25.5">
      <c r="A86" s="99" t="s">
        <v>218</v>
      </c>
      <c r="B86" s="12" t="s">
        <v>396</v>
      </c>
      <c r="C86" s="21" t="s">
        <v>397</v>
      </c>
    </row>
    <row r="87" spans="1:3" ht="25.5">
      <c r="A87" s="99" t="s">
        <v>218</v>
      </c>
      <c r="B87" s="12" t="s">
        <v>363</v>
      </c>
      <c r="C87" s="21" t="s">
        <v>364</v>
      </c>
    </row>
    <row r="88" spans="1:3" ht="25.5">
      <c r="A88" s="99" t="s">
        <v>218</v>
      </c>
      <c r="B88" s="12" t="s">
        <v>89</v>
      </c>
      <c r="C88" s="21" t="s">
        <v>231</v>
      </c>
    </row>
    <row r="89" spans="1:3" ht="12.75" customHeight="1">
      <c r="A89" s="118" t="s">
        <v>398</v>
      </c>
      <c r="B89" s="119"/>
      <c r="C89" s="120"/>
    </row>
    <row r="90" spans="1:3" ht="12.75">
      <c r="A90" s="99" t="s">
        <v>220</v>
      </c>
      <c r="B90" s="12" t="s">
        <v>237</v>
      </c>
      <c r="C90" s="23" t="s">
        <v>238</v>
      </c>
    </row>
    <row r="91" spans="1:3" ht="25.5">
      <c r="A91" s="99" t="s">
        <v>220</v>
      </c>
      <c r="B91" s="12" t="s">
        <v>191</v>
      </c>
      <c r="C91" s="21" t="s">
        <v>192</v>
      </c>
    </row>
    <row r="92" spans="1:3" ht="12.75">
      <c r="A92" s="99" t="s">
        <v>220</v>
      </c>
      <c r="B92" s="12" t="s">
        <v>123</v>
      </c>
      <c r="C92" s="21" t="s">
        <v>124</v>
      </c>
    </row>
    <row r="93" spans="1:3" ht="12.75">
      <c r="A93" s="99" t="s">
        <v>220</v>
      </c>
      <c r="B93" s="12" t="s">
        <v>125</v>
      </c>
      <c r="C93" s="21" t="s">
        <v>126</v>
      </c>
    </row>
    <row r="94" spans="1:3" ht="12.75">
      <c r="A94" s="99" t="s">
        <v>220</v>
      </c>
      <c r="B94" s="12" t="s">
        <v>399</v>
      </c>
      <c r="C94" s="21" t="s">
        <v>400</v>
      </c>
    </row>
    <row r="95" spans="1:3" ht="25.5">
      <c r="A95" s="99" t="s">
        <v>220</v>
      </c>
      <c r="B95" s="12" t="s">
        <v>401</v>
      </c>
      <c r="C95" s="21" t="s">
        <v>402</v>
      </c>
    </row>
    <row r="96" spans="1:3" ht="12.75">
      <c r="A96" s="100" t="s">
        <v>220</v>
      </c>
      <c r="B96" s="12" t="s">
        <v>403</v>
      </c>
      <c r="C96" s="21" t="s">
        <v>404</v>
      </c>
    </row>
    <row r="97" spans="1:3" ht="12.75">
      <c r="A97" s="100" t="s">
        <v>220</v>
      </c>
      <c r="B97" s="12" t="s">
        <v>272</v>
      </c>
      <c r="C97" s="21" t="s">
        <v>232</v>
      </c>
    </row>
    <row r="98" spans="1:3" ht="12.75">
      <c r="A98" s="99" t="s">
        <v>220</v>
      </c>
      <c r="B98" s="12" t="s">
        <v>127</v>
      </c>
      <c r="C98" s="21" t="s">
        <v>233</v>
      </c>
    </row>
    <row r="99" spans="1:3" ht="38.25">
      <c r="A99" s="99" t="s">
        <v>220</v>
      </c>
      <c r="B99" s="12" t="s">
        <v>257</v>
      </c>
      <c r="C99" s="21" t="s">
        <v>230</v>
      </c>
    </row>
    <row r="100" spans="1:3" ht="12.75">
      <c r="A100" s="99" t="s">
        <v>220</v>
      </c>
      <c r="B100" s="12" t="s">
        <v>197</v>
      </c>
      <c r="C100" s="21" t="s">
        <v>131</v>
      </c>
    </row>
    <row r="101" spans="1:3" ht="51">
      <c r="A101" s="99" t="s">
        <v>220</v>
      </c>
      <c r="B101" s="12" t="s">
        <v>405</v>
      </c>
      <c r="C101" s="21" t="s">
        <v>406</v>
      </c>
    </row>
    <row r="102" spans="1:3" s="7" customFormat="1" ht="25.5">
      <c r="A102" s="99" t="s">
        <v>220</v>
      </c>
      <c r="B102" s="12" t="s">
        <v>396</v>
      </c>
      <c r="C102" s="21" t="s">
        <v>397</v>
      </c>
    </row>
    <row r="103" spans="1:3" ht="25.5">
      <c r="A103" s="100" t="s">
        <v>220</v>
      </c>
      <c r="B103" s="12" t="s">
        <v>89</v>
      </c>
      <c r="C103" s="21" t="s">
        <v>231</v>
      </c>
    </row>
    <row r="104" spans="1:3" ht="12.75">
      <c r="A104" s="118" t="s">
        <v>365</v>
      </c>
      <c r="B104" s="119"/>
      <c r="C104" s="120"/>
    </row>
    <row r="105" spans="1:3" ht="12.75">
      <c r="A105" s="99" t="s">
        <v>78</v>
      </c>
      <c r="B105" s="12" t="s">
        <v>237</v>
      </c>
      <c r="C105" s="23" t="s">
        <v>238</v>
      </c>
    </row>
    <row r="106" spans="1:3" ht="12.75">
      <c r="A106" s="99" t="s">
        <v>78</v>
      </c>
      <c r="B106" s="12" t="s">
        <v>123</v>
      </c>
      <c r="C106" s="21" t="s">
        <v>124</v>
      </c>
    </row>
    <row r="107" spans="1:3" s="7" customFormat="1" ht="25.5">
      <c r="A107" s="99" t="s">
        <v>78</v>
      </c>
      <c r="B107" s="12" t="s">
        <v>89</v>
      </c>
      <c r="C107" s="21" t="s">
        <v>231</v>
      </c>
    </row>
    <row r="108" spans="1:3" ht="38.25">
      <c r="A108" s="99" t="s">
        <v>78</v>
      </c>
      <c r="B108" s="12" t="s">
        <v>257</v>
      </c>
      <c r="C108" s="21" t="s">
        <v>230</v>
      </c>
    </row>
    <row r="109" spans="1:3" ht="12.75">
      <c r="A109" s="105"/>
      <c r="B109" s="106"/>
      <c r="C109" s="107"/>
    </row>
    <row r="110" spans="1:3" ht="39" customHeight="1">
      <c r="A110" s="121" t="s">
        <v>407</v>
      </c>
      <c r="B110" s="121"/>
      <c r="C110" s="121"/>
    </row>
    <row r="111" spans="1:3" ht="12.75" customHeight="1">
      <c r="A111" s="108"/>
      <c r="B111" s="103"/>
      <c r="C111" s="109"/>
    </row>
    <row r="118" ht="12.75" customHeight="1"/>
    <row r="127" spans="1:3" ht="12.75">
      <c r="A127" s="108"/>
      <c r="B127" s="103"/>
      <c r="C127" s="109"/>
    </row>
    <row r="128" spans="1:3" ht="12.75">
      <c r="A128" s="108"/>
      <c r="B128" s="103"/>
      <c r="C128" s="109"/>
    </row>
    <row r="129" spans="1:3" ht="12.75">
      <c r="A129" s="122"/>
      <c r="B129" s="122"/>
      <c r="C129" s="122"/>
    </row>
    <row r="133" spans="1:3" ht="18.75">
      <c r="A133" s="108"/>
      <c r="B133" s="110"/>
      <c r="C133" s="111"/>
    </row>
  </sheetData>
  <sheetProtection/>
  <mergeCells count="12">
    <mergeCell ref="A29:C29"/>
    <mergeCell ref="A51:C51"/>
    <mergeCell ref="A89:C89"/>
    <mergeCell ref="A104:C104"/>
    <mergeCell ref="A110:C110"/>
    <mergeCell ref="A129:C129"/>
    <mergeCell ref="A5:C5"/>
    <mergeCell ref="A6:C6"/>
    <mergeCell ref="A8:A10"/>
    <mergeCell ref="B8:B10"/>
    <mergeCell ref="C8:C10"/>
    <mergeCell ref="A11:C11"/>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D180"/>
  <sheetViews>
    <sheetView zoomScale="75" zoomScaleNormal="75" zoomScalePageLayoutView="0" workbookViewId="0" topLeftCell="A1">
      <pane xSplit="3" ySplit="11" topLeftCell="D176" activePane="bottomRight" state="frozen"/>
      <selection pane="topLeft" activeCell="A1" sqref="A1"/>
      <selection pane="topRight" activeCell="D1" sqref="D1"/>
      <selection pane="bottomLeft" activeCell="A12" sqref="A12"/>
      <selection pane="bottomRight" activeCell="G5" sqref="G5"/>
    </sheetView>
  </sheetViews>
  <sheetFormatPr defaultColWidth="9.140625" defaultRowHeight="12.75"/>
  <cols>
    <col min="1" max="1" width="53.00390625" style="75" customWidth="1"/>
    <col min="2" max="2" width="7.28125" style="82" bestFit="1" customWidth="1"/>
    <col min="3" max="3" width="21.7109375" style="83" customWidth="1"/>
    <col min="4" max="4" width="18.28125" style="75" customWidth="1"/>
    <col min="5" max="16384" width="9.140625" style="75" customWidth="1"/>
  </cols>
  <sheetData>
    <row r="1" spans="2:4" s="1" customFormat="1" ht="12.75">
      <c r="B1" s="85"/>
      <c r="C1" s="86"/>
      <c r="D1" s="87" t="s">
        <v>199</v>
      </c>
    </row>
    <row r="2" spans="2:4" s="1" customFormat="1" ht="12.75">
      <c r="B2" s="85"/>
      <c r="C2" s="86"/>
      <c r="D2" s="87" t="s">
        <v>260</v>
      </c>
    </row>
    <row r="3" spans="2:4" s="1" customFormat="1" ht="12.75">
      <c r="B3" s="85"/>
      <c r="C3" s="2"/>
      <c r="D3" s="2" t="s">
        <v>416</v>
      </c>
    </row>
    <row r="4" spans="2:3" s="1" customFormat="1" ht="12.75">
      <c r="B4" s="85"/>
      <c r="C4" s="2"/>
    </row>
    <row r="5" spans="1:3" s="1" customFormat="1" ht="12.75">
      <c r="A5" s="126" t="s">
        <v>94</v>
      </c>
      <c r="B5" s="126"/>
      <c r="C5" s="126"/>
    </row>
    <row r="6" spans="1:3" s="1" customFormat="1" ht="12.75">
      <c r="A6" s="126" t="s">
        <v>50</v>
      </c>
      <c r="B6" s="126"/>
      <c r="C6" s="126"/>
    </row>
    <row r="7" spans="1:4" s="1" customFormat="1" ht="12.75">
      <c r="A7" s="8"/>
      <c r="B7" s="8"/>
      <c r="C7" s="8"/>
      <c r="D7" s="10" t="s">
        <v>162</v>
      </c>
    </row>
    <row r="8" spans="1:4" s="1" customFormat="1" ht="12.75" customHeight="1">
      <c r="A8" s="128" t="s">
        <v>95</v>
      </c>
      <c r="B8" s="127" t="s">
        <v>96</v>
      </c>
      <c r="C8" s="127"/>
      <c r="D8" s="125" t="s">
        <v>263</v>
      </c>
    </row>
    <row r="9" spans="1:4" s="1" customFormat="1" ht="12.75">
      <c r="A9" s="128"/>
      <c r="B9" s="123" t="s">
        <v>261</v>
      </c>
      <c r="C9" s="129" t="s">
        <v>321</v>
      </c>
      <c r="D9" s="125"/>
    </row>
    <row r="10" spans="1:4" s="1" customFormat="1" ht="12.75">
      <c r="A10" s="128"/>
      <c r="B10" s="124"/>
      <c r="C10" s="130"/>
      <c r="D10" s="125"/>
    </row>
    <row r="11" spans="1:4" s="1" customFormat="1" ht="12.75">
      <c r="A11" s="14" t="s">
        <v>97</v>
      </c>
      <c r="B11" s="13" t="s">
        <v>166</v>
      </c>
      <c r="C11" s="14" t="s">
        <v>156</v>
      </c>
      <c r="D11" s="43">
        <f>D12+D18+D32+D40+D49+D56+D73+D101+D67+D39</f>
        <v>511192.6</v>
      </c>
    </row>
    <row r="12" spans="1:4" s="84" customFormat="1" ht="12.75">
      <c r="A12" s="15" t="s">
        <v>109</v>
      </c>
      <c r="B12" s="16">
        <v>182</v>
      </c>
      <c r="C12" s="15" t="s">
        <v>110</v>
      </c>
      <c r="D12" s="38">
        <f>D13</f>
        <v>447901.7</v>
      </c>
    </row>
    <row r="13" spans="1:4" s="84" customFormat="1" ht="12.75">
      <c r="A13" s="17" t="s">
        <v>111</v>
      </c>
      <c r="B13" s="18">
        <v>182</v>
      </c>
      <c r="C13" s="15" t="s">
        <v>112</v>
      </c>
      <c r="D13" s="38">
        <f>SUM(D14:D17)</f>
        <v>447901.7</v>
      </c>
    </row>
    <row r="14" spans="1:4" s="7" customFormat="1" ht="65.25">
      <c r="A14" s="19" t="s">
        <v>314</v>
      </c>
      <c r="B14" s="20">
        <v>182</v>
      </c>
      <c r="C14" s="19" t="s">
        <v>113</v>
      </c>
      <c r="D14" s="40">
        <v>445543.3</v>
      </c>
    </row>
    <row r="15" spans="1:4" s="7" customFormat="1" ht="102">
      <c r="A15" s="19" t="s">
        <v>228</v>
      </c>
      <c r="B15" s="20">
        <v>182</v>
      </c>
      <c r="C15" s="19" t="s">
        <v>116</v>
      </c>
      <c r="D15" s="40">
        <v>689.9</v>
      </c>
    </row>
    <row r="16" spans="1:4" s="7" customFormat="1" ht="38.25">
      <c r="A16" s="19" t="s">
        <v>26</v>
      </c>
      <c r="B16" s="20" t="s">
        <v>122</v>
      </c>
      <c r="C16" s="19" t="s">
        <v>117</v>
      </c>
      <c r="D16" s="40">
        <v>1094.9</v>
      </c>
    </row>
    <row r="17" spans="1:4" s="7" customFormat="1" ht="78">
      <c r="A17" s="19" t="s">
        <v>315</v>
      </c>
      <c r="B17" s="20">
        <v>182</v>
      </c>
      <c r="C17" s="19" t="s">
        <v>227</v>
      </c>
      <c r="D17" s="40">
        <v>573.6</v>
      </c>
    </row>
    <row r="18" spans="1:4" s="7" customFormat="1" ht="12.75">
      <c r="A18" s="15" t="s">
        <v>118</v>
      </c>
      <c r="B18" s="16">
        <v>182</v>
      </c>
      <c r="C18" s="15" t="s">
        <v>119</v>
      </c>
      <c r="D18" s="39">
        <f>D19+D25+D28+D30</f>
        <v>16210.6</v>
      </c>
    </row>
    <row r="19" spans="1:4" s="7" customFormat="1" ht="25.5" hidden="1">
      <c r="A19" s="15" t="s">
        <v>99</v>
      </c>
      <c r="B19" s="16">
        <v>182</v>
      </c>
      <c r="C19" s="15" t="s">
        <v>174</v>
      </c>
      <c r="D19" s="38">
        <f>SUM(D20:D24)</f>
        <v>0</v>
      </c>
    </row>
    <row r="20" spans="1:4" s="7" customFormat="1" ht="25.5" hidden="1">
      <c r="A20" s="19" t="s">
        <v>100</v>
      </c>
      <c r="B20" s="20">
        <v>182</v>
      </c>
      <c r="C20" s="19" t="s">
        <v>322</v>
      </c>
      <c r="D20" s="40">
        <v>0</v>
      </c>
    </row>
    <row r="21" spans="1:4" s="7" customFormat="1" ht="38.25" hidden="1">
      <c r="A21" s="19" t="s">
        <v>27</v>
      </c>
      <c r="B21" s="20" t="s">
        <v>122</v>
      </c>
      <c r="C21" s="66" t="s">
        <v>265</v>
      </c>
      <c r="D21" s="40">
        <v>0</v>
      </c>
    </row>
    <row r="22" spans="1:4" s="7" customFormat="1" ht="38.25" hidden="1">
      <c r="A22" s="19" t="s">
        <v>101</v>
      </c>
      <c r="B22" s="20">
        <v>182</v>
      </c>
      <c r="C22" s="19" t="s">
        <v>323</v>
      </c>
      <c r="D22" s="40">
        <v>0</v>
      </c>
    </row>
    <row r="23" spans="1:4" s="84" customFormat="1" ht="51" hidden="1">
      <c r="A23" s="19" t="s">
        <v>324</v>
      </c>
      <c r="B23" s="20" t="s">
        <v>122</v>
      </c>
      <c r="C23" s="19" t="s">
        <v>325</v>
      </c>
      <c r="D23" s="40">
        <v>0</v>
      </c>
    </row>
    <row r="24" spans="1:4" s="84" customFormat="1" ht="25.5" hidden="1">
      <c r="A24" s="19" t="s">
        <v>326</v>
      </c>
      <c r="B24" s="20" t="s">
        <v>122</v>
      </c>
      <c r="C24" s="19" t="s">
        <v>327</v>
      </c>
      <c r="D24" s="40">
        <v>0</v>
      </c>
    </row>
    <row r="25" spans="1:4" s="7" customFormat="1" ht="25.5">
      <c r="A25" s="15" t="s">
        <v>120</v>
      </c>
      <c r="B25" s="16" t="s">
        <v>122</v>
      </c>
      <c r="C25" s="15" t="s">
        <v>167</v>
      </c>
      <c r="D25" s="38">
        <f>SUM(D26:D27)</f>
        <v>16173</v>
      </c>
    </row>
    <row r="26" spans="1:4" s="7" customFormat="1" ht="25.5">
      <c r="A26" s="19" t="s">
        <v>120</v>
      </c>
      <c r="B26" s="20">
        <v>182</v>
      </c>
      <c r="C26" s="19" t="s">
        <v>328</v>
      </c>
      <c r="D26" s="40">
        <v>16173</v>
      </c>
    </row>
    <row r="27" spans="1:4" s="84" customFormat="1" ht="38.25" hidden="1">
      <c r="A27" s="19" t="s">
        <v>329</v>
      </c>
      <c r="B27" s="20" t="s">
        <v>122</v>
      </c>
      <c r="C27" s="19" t="s">
        <v>330</v>
      </c>
      <c r="D27" s="40">
        <v>0</v>
      </c>
    </row>
    <row r="28" spans="1:4" s="84" customFormat="1" ht="12.75">
      <c r="A28" s="15" t="s">
        <v>267</v>
      </c>
      <c r="B28" s="16" t="s">
        <v>122</v>
      </c>
      <c r="C28" s="15" t="s">
        <v>268</v>
      </c>
      <c r="D28" s="38">
        <f>SUM(D29)</f>
        <v>30.6</v>
      </c>
    </row>
    <row r="29" spans="1:4" s="7" customFormat="1" ht="12.75">
      <c r="A29" s="19" t="s">
        <v>267</v>
      </c>
      <c r="B29" s="20">
        <v>182</v>
      </c>
      <c r="C29" s="19" t="s">
        <v>331</v>
      </c>
      <c r="D29" s="40">
        <v>30.6</v>
      </c>
    </row>
    <row r="30" spans="1:4" s="7" customFormat="1" ht="25.5">
      <c r="A30" s="64" t="s">
        <v>51</v>
      </c>
      <c r="B30" s="16" t="s">
        <v>122</v>
      </c>
      <c r="C30" s="65" t="s">
        <v>52</v>
      </c>
      <c r="D30" s="38">
        <f>D31</f>
        <v>7</v>
      </c>
    </row>
    <row r="31" spans="1:4" s="7" customFormat="1" ht="38.25">
      <c r="A31" s="19" t="s">
        <v>53</v>
      </c>
      <c r="B31" s="20" t="s">
        <v>122</v>
      </c>
      <c r="C31" s="19" t="s">
        <v>54</v>
      </c>
      <c r="D31" s="40">
        <v>7</v>
      </c>
    </row>
    <row r="32" spans="1:4" s="7" customFormat="1" ht="12.75">
      <c r="A32" s="15" t="s">
        <v>102</v>
      </c>
      <c r="B32" s="16" t="s">
        <v>166</v>
      </c>
      <c r="C32" s="15" t="s">
        <v>121</v>
      </c>
      <c r="D32" s="38">
        <f>D33+D35</f>
        <v>2805</v>
      </c>
    </row>
    <row r="33" spans="1:4" s="7" customFormat="1" ht="25.5">
      <c r="A33" s="15" t="s">
        <v>55</v>
      </c>
      <c r="B33" s="16" t="s">
        <v>122</v>
      </c>
      <c r="C33" s="15" t="s">
        <v>56</v>
      </c>
      <c r="D33" s="38">
        <f>D34</f>
        <v>2350</v>
      </c>
    </row>
    <row r="34" spans="1:4" s="7" customFormat="1" ht="38.25">
      <c r="A34" s="19" t="s">
        <v>103</v>
      </c>
      <c r="B34" s="20">
        <v>182</v>
      </c>
      <c r="C34" s="19" t="s">
        <v>134</v>
      </c>
      <c r="D34" s="40">
        <v>2350</v>
      </c>
    </row>
    <row r="35" spans="1:4" s="7" customFormat="1" ht="25.5">
      <c r="A35" s="15" t="s">
        <v>57</v>
      </c>
      <c r="B35" s="16" t="s">
        <v>218</v>
      </c>
      <c r="C35" s="15" t="s">
        <v>58</v>
      </c>
      <c r="D35" s="38">
        <f>D36+D38</f>
        <v>455</v>
      </c>
    </row>
    <row r="36" spans="1:4" s="7" customFormat="1" ht="51">
      <c r="A36" s="15" t="s">
        <v>59</v>
      </c>
      <c r="B36" s="16" t="s">
        <v>218</v>
      </c>
      <c r="C36" s="15" t="s">
        <v>60</v>
      </c>
      <c r="D36" s="38">
        <f>D37</f>
        <v>440</v>
      </c>
    </row>
    <row r="37" spans="1:4" s="7" customFormat="1" ht="63.75">
      <c r="A37" s="19" t="s">
        <v>108</v>
      </c>
      <c r="B37" s="20" t="s">
        <v>218</v>
      </c>
      <c r="C37" s="19" t="s">
        <v>157</v>
      </c>
      <c r="D37" s="40">
        <v>440</v>
      </c>
    </row>
    <row r="38" spans="1:4" s="7" customFormat="1" ht="25.5">
      <c r="A38" s="15" t="s">
        <v>205</v>
      </c>
      <c r="B38" s="16" t="s">
        <v>218</v>
      </c>
      <c r="C38" s="69" t="s">
        <v>204</v>
      </c>
      <c r="D38" s="38">
        <v>15</v>
      </c>
    </row>
    <row r="39" spans="1:4" s="7" customFormat="1" ht="38.25" hidden="1">
      <c r="A39" s="15" t="s">
        <v>216</v>
      </c>
      <c r="B39" s="16" t="s">
        <v>122</v>
      </c>
      <c r="C39" s="69" t="s">
        <v>214</v>
      </c>
      <c r="D39" s="38">
        <v>0</v>
      </c>
    </row>
    <row r="40" spans="1:4" s="7" customFormat="1" ht="38.25">
      <c r="A40" s="21" t="s">
        <v>104</v>
      </c>
      <c r="B40" s="16">
        <v>904</v>
      </c>
      <c r="C40" s="15" t="s">
        <v>175</v>
      </c>
      <c r="D40" s="41">
        <f>D41+D46</f>
        <v>7768.8</v>
      </c>
    </row>
    <row r="41" spans="1:4" s="7" customFormat="1" ht="76.5">
      <c r="A41" s="15" t="s">
        <v>61</v>
      </c>
      <c r="B41" s="16">
        <v>904</v>
      </c>
      <c r="C41" s="15" t="s">
        <v>176</v>
      </c>
      <c r="D41" s="41">
        <f>D42+D44</f>
        <v>3639</v>
      </c>
    </row>
    <row r="42" spans="1:4" s="7" customFormat="1" ht="51">
      <c r="A42" s="15" t="s">
        <v>107</v>
      </c>
      <c r="B42" s="16">
        <v>904</v>
      </c>
      <c r="C42" s="15" t="s">
        <v>177</v>
      </c>
      <c r="D42" s="41">
        <f>D43</f>
        <v>3550</v>
      </c>
    </row>
    <row r="43" spans="1:4" s="7" customFormat="1" ht="63.75">
      <c r="A43" s="19" t="s">
        <v>105</v>
      </c>
      <c r="B43" s="20">
        <v>904</v>
      </c>
      <c r="C43" s="19" t="s">
        <v>236</v>
      </c>
      <c r="D43" s="40">
        <v>3550</v>
      </c>
    </row>
    <row r="44" spans="1:4" s="7" customFormat="1" ht="76.5">
      <c r="A44" s="15" t="s">
        <v>62</v>
      </c>
      <c r="B44" s="16" t="s">
        <v>218</v>
      </c>
      <c r="C44" s="15" t="s">
        <v>187</v>
      </c>
      <c r="D44" s="38">
        <f>D45</f>
        <v>89</v>
      </c>
    </row>
    <row r="45" spans="1:4" s="7" customFormat="1" ht="63.75">
      <c r="A45" s="19" t="s">
        <v>332</v>
      </c>
      <c r="B45" s="20" t="s">
        <v>218</v>
      </c>
      <c r="C45" s="67" t="s">
        <v>171</v>
      </c>
      <c r="D45" s="40">
        <v>89</v>
      </c>
    </row>
    <row r="46" spans="1:4" s="7" customFormat="1" ht="76.5">
      <c r="A46" s="15" t="s">
        <v>333</v>
      </c>
      <c r="B46" s="16">
        <v>904</v>
      </c>
      <c r="C46" s="15" t="s">
        <v>297</v>
      </c>
      <c r="D46" s="41">
        <f>D47</f>
        <v>4129.8</v>
      </c>
    </row>
    <row r="47" spans="1:4" s="7" customFormat="1" ht="76.5">
      <c r="A47" s="15" t="s">
        <v>334</v>
      </c>
      <c r="B47" s="16">
        <v>904</v>
      </c>
      <c r="C47" s="15" t="s">
        <v>298</v>
      </c>
      <c r="D47" s="41">
        <f>D48</f>
        <v>4129.8</v>
      </c>
    </row>
    <row r="48" spans="1:4" s="7" customFormat="1" ht="76.5">
      <c r="A48" s="19" t="s">
        <v>335</v>
      </c>
      <c r="B48" s="20">
        <v>904</v>
      </c>
      <c r="C48" s="19" t="s">
        <v>266</v>
      </c>
      <c r="D48" s="40">
        <v>4129.8</v>
      </c>
    </row>
    <row r="49" spans="1:4" s="7" customFormat="1" ht="25.5">
      <c r="A49" s="21" t="s">
        <v>135</v>
      </c>
      <c r="B49" s="16" t="s">
        <v>262</v>
      </c>
      <c r="C49" s="15" t="s">
        <v>136</v>
      </c>
      <c r="D49" s="38">
        <f>D50</f>
        <v>4191.2</v>
      </c>
    </row>
    <row r="50" spans="1:4" s="7" customFormat="1" ht="12.75">
      <c r="A50" s="15" t="s">
        <v>137</v>
      </c>
      <c r="B50" s="16" t="s">
        <v>262</v>
      </c>
      <c r="C50" s="15" t="s">
        <v>138</v>
      </c>
      <c r="D50" s="38">
        <f>SUM(D51:D55)</f>
        <v>4191.2</v>
      </c>
    </row>
    <row r="51" spans="1:4" s="7" customFormat="1" ht="25.5">
      <c r="A51" s="19" t="s">
        <v>0</v>
      </c>
      <c r="B51" s="20" t="s">
        <v>262</v>
      </c>
      <c r="C51" s="19" t="s">
        <v>1</v>
      </c>
      <c r="D51" s="40">
        <v>1223.7</v>
      </c>
    </row>
    <row r="52" spans="1:4" s="7" customFormat="1" ht="25.5">
      <c r="A52" s="19" t="s">
        <v>2</v>
      </c>
      <c r="B52" s="20" t="s">
        <v>262</v>
      </c>
      <c r="C52" s="19" t="s">
        <v>3</v>
      </c>
      <c r="D52" s="40">
        <v>296.5</v>
      </c>
    </row>
    <row r="53" spans="1:4" s="7" customFormat="1" ht="12.75">
      <c r="A53" s="19" t="s">
        <v>4</v>
      </c>
      <c r="B53" s="20" t="s">
        <v>262</v>
      </c>
      <c r="C53" s="19" t="s">
        <v>5</v>
      </c>
      <c r="D53" s="40">
        <v>530.4</v>
      </c>
    </row>
    <row r="54" spans="1:4" s="7" customFormat="1" ht="12.75">
      <c r="A54" s="19" t="s">
        <v>6</v>
      </c>
      <c r="B54" s="20" t="s">
        <v>262</v>
      </c>
      <c r="C54" s="19" t="s">
        <v>7</v>
      </c>
      <c r="D54" s="40">
        <v>2140.6</v>
      </c>
    </row>
    <row r="55" spans="1:4" s="7" customFormat="1" ht="25.5" hidden="1">
      <c r="A55" s="19" t="s">
        <v>28</v>
      </c>
      <c r="B55" s="20" t="s">
        <v>262</v>
      </c>
      <c r="C55" s="19" t="s">
        <v>313</v>
      </c>
      <c r="D55" s="40">
        <v>0</v>
      </c>
    </row>
    <row r="56" spans="1:4" s="7" customFormat="1" ht="25.5">
      <c r="A56" s="21" t="s">
        <v>63</v>
      </c>
      <c r="B56" s="16" t="s">
        <v>166</v>
      </c>
      <c r="C56" s="15" t="s">
        <v>215</v>
      </c>
      <c r="D56" s="38">
        <f>D63+D57</f>
        <v>22603.300000000003</v>
      </c>
    </row>
    <row r="57" spans="1:4" s="7" customFormat="1" ht="12.75">
      <c r="A57" s="21" t="s">
        <v>206</v>
      </c>
      <c r="B57" s="16" t="s">
        <v>166</v>
      </c>
      <c r="C57" s="15" t="s">
        <v>242</v>
      </c>
      <c r="D57" s="38">
        <f>D58</f>
        <v>22494.9</v>
      </c>
    </row>
    <row r="58" spans="1:4" s="7" customFormat="1" ht="25.5">
      <c r="A58" s="21" t="s">
        <v>243</v>
      </c>
      <c r="B58" s="16" t="s">
        <v>166</v>
      </c>
      <c r="C58" s="15" t="s">
        <v>241</v>
      </c>
      <c r="D58" s="38">
        <f>SUM(D59:D62)</f>
        <v>22494.9</v>
      </c>
    </row>
    <row r="59" spans="1:4" s="7" customFormat="1" ht="25.5">
      <c r="A59" s="22" t="s">
        <v>8</v>
      </c>
      <c r="B59" s="20" t="s">
        <v>283</v>
      </c>
      <c r="C59" s="19" t="s">
        <v>241</v>
      </c>
      <c r="D59" s="40">
        <v>2800</v>
      </c>
    </row>
    <row r="60" spans="1:4" s="7" customFormat="1" ht="25.5">
      <c r="A60" s="22" t="s">
        <v>9</v>
      </c>
      <c r="B60" s="20" t="s">
        <v>219</v>
      </c>
      <c r="C60" s="19" t="s">
        <v>241</v>
      </c>
      <c r="D60" s="40">
        <v>19564.9</v>
      </c>
    </row>
    <row r="61" spans="1:4" s="7" customFormat="1" ht="12.75">
      <c r="A61" s="22" t="s">
        <v>253</v>
      </c>
      <c r="B61" s="20" t="s">
        <v>218</v>
      </c>
      <c r="C61" s="19" t="s">
        <v>241</v>
      </c>
      <c r="D61" s="40">
        <v>130</v>
      </c>
    </row>
    <row r="62" spans="1:4" s="7" customFormat="1" ht="25.5" hidden="1">
      <c r="A62" s="22" t="s">
        <v>252</v>
      </c>
      <c r="B62" s="20" t="s">
        <v>218</v>
      </c>
      <c r="C62" s="19" t="s">
        <v>241</v>
      </c>
      <c r="D62" s="40">
        <v>0</v>
      </c>
    </row>
    <row r="63" spans="1:4" s="7" customFormat="1" ht="25.5">
      <c r="A63" s="23" t="s">
        <v>238</v>
      </c>
      <c r="B63" s="16" t="s">
        <v>166</v>
      </c>
      <c r="C63" s="15" t="s">
        <v>237</v>
      </c>
      <c r="D63" s="38">
        <f>SUM(D64:D66)</f>
        <v>108.4</v>
      </c>
    </row>
    <row r="64" spans="1:4" s="7" customFormat="1" ht="25.5">
      <c r="A64" s="22" t="s">
        <v>8</v>
      </c>
      <c r="B64" s="20" t="s">
        <v>283</v>
      </c>
      <c r="C64" s="19" t="s">
        <v>237</v>
      </c>
      <c r="D64" s="40">
        <v>108.4</v>
      </c>
    </row>
    <row r="65" spans="1:4" s="7" customFormat="1" ht="25.5" hidden="1">
      <c r="A65" s="22" t="s">
        <v>9</v>
      </c>
      <c r="B65" s="20" t="s">
        <v>219</v>
      </c>
      <c r="C65" s="19" t="s">
        <v>237</v>
      </c>
      <c r="D65" s="40">
        <v>0</v>
      </c>
    </row>
    <row r="66" spans="1:4" s="84" customFormat="1" ht="25.5" hidden="1">
      <c r="A66" s="24" t="s">
        <v>238</v>
      </c>
      <c r="B66" s="20" t="s">
        <v>218</v>
      </c>
      <c r="C66" s="19" t="s">
        <v>237</v>
      </c>
      <c r="D66" s="40">
        <v>0</v>
      </c>
    </row>
    <row r="67" spans="1:4" s="84" customFormat="1" ht="25.5">
      <c r="A67" s="21" t="s">
        <v>299</v>
      </c>
      <c r="B67" s="16">
        <v>904</v>
      </c>
      <c r="C67" s="15" t="s">
        <v>300</v>
      </c>
      <c r="D67" s="38">
        <f>D68+D70</f>
        <v>626</v>
      </c>
    </row>
    <row r="68" spans="1:4" s="84" customFormat="1" ht="76.5">
      <c r="A68" s="21" t="s">
        <v>336</v>
      </c>
      <c r="B68" s="16">
        <v>904</v>
      </c>
      <c r="C68" s="15" t="s">
        <v>301</v>
      </c>
      <c r="D68" s="38">
        <f>D69</f>
        <v>406</v>
      </c>
    </row>
    <row r="69" spans="1:4" s="84" customFormat="1" ht="76.5">
      <c r="A69" s="22" t="s">
        <v>42</v>
      </c>
      <c r="B69" s="20">
        <v>904</v>
      </c>
      <c r="C69" s="19" t="s">
        <v>239</v>
      </c>
      <c r="D69" s="40">
        <v>406</v>
      </c>
    </row>
    <row r="70" spans="1:4" s="7" customFormat="1" ht="51">
      <c r="A70" s="21" t="s">
        <v>43</v>
      </c>
      <c r="B70" s="16">
        <v>904</v>
      </c>
      <c r="C70" s="15" t="s">
        <v>223</v>
      </c>
      <c r="D70" s="38">
        <f>D71</f>
        <v>220</v>
      </c>
    </row>
    <row r="71" spans="1:4" s="7" customFormat="1" ht="25.5">
      <c r="A71" s="21" t="s">
        <v>302</v>
      </c>
      <c r="B71" s="16">
        <v>904</v>
      </c>
      <c r="C71" s="15" t="s">
        <v>224</v>
      </c>
      <c r="D71" s="38">
        <f>D72</f>
        <v>220</v>
      </c>
    </row>
    <row r="72" spans="1:4" s="7" customFormat="1" ht="38.25">
      <c r="A72" s="22" t="s">
        <v>271</v>
      </c>
      <c r="B72" s="20">
        <v>904</v>
      </c>
      <c r="C72" s="19" t="s">
        <v>240</v>
      </c>
      <c r="D72" s="40">
        <v>220</v>
      </c>
    </row>
    <row r="73" spans="1:4" s="7" customFormat="1" ht="12.75">
      <c r="A73" s="15" t="s">
        <v>139</v>
      </c>
      <c r="B73" s="16" t="s">
        <v>166</v>
      </c>
      <c r="C73" s="15" t="s">
        <v>140</v>
      </c>
      <c r="D73" s="38">
        <f>D74+D77+D78+D82+D87+D88+D92+D99+D97+D98+D94+D80+D96</f>
        <v>8872</v>
      </c>
    </row>
    <row r="74" spans="1:4" s="7" customFormat="1" ht="25.5">
      <c r="A74" s="15" t="s">
        <v>141</v>
      </c>
      <c r="B74" s="16">
        <v>182</v>
      </c>
      <c r="C74" s="15" t="s">
        <v>142</v>
      </c>
      <c r="D74" s="38">
        <f>SUM(D75:D76)</f>
        <v>114</v>
      </c>
    </row>
    <row r="75" spans="1:4" s="1" customFormat="1" ht="63.75">
      <c r="A75" s="19" t="s">
        <v>81</v>
      </c>
      <c r="B75" s="20">
        <v>182</v>
      </c>
      <c r="C75" s="19" t="s">
        <v>143</v>
      </c>
      <c r="D75" s="40">
        <v>96.3</v>
      </c>
    </row>
    <row r="76" spans="1:4" s="1" customFormat="1" ht="51">
      <c r="A76" s="19" t="s">
        <v>144</v>
      </c>
      <c r="B76" s="20">
        <v>182</v>
      </c>
      <c r="C76" s="19" t="s">
        <v>145</v>
      </c>
      <c r="D76" s="40">
        <v>17.7</v>
      </c>
    </row>
    <row r="77" spans="1:4" s="1" customFormat="1" ht="51">
      <c r="A77" s="15" t="s">
        <v>146</v>
      </c>
      <c r="B77" s="16">
        <v>182</v>
      </c>
      <c r="C77" s="15" t="s">
        <v>147</v>
      </c>
      <c r="D77" s="38">
        <v>7.6</v>
      </c>
    </row>
    <row r="78" spans="1:4" s="1" customFormat="1" ht="51">
      <c r="A78" s="25" t="s">
        <v>213</v>
      </c>
      <c r="B78" s="26" t="s">
        <v>235</v>
      </c>
      <c r="C78" s="15" t="s">
        <v>188</v>
      </c>
      <c r="D78" s="38">
        <f>D79</f>
        <v>57.5</v>
      </c>
    </row>
    <row r="79" spans="1:4" s="1" customFormat="1" ht="51">
      <c r="A79" s="27" t="s">
        <v>64</v>
      </c>
      <c r="B79" s="28" t="s">
        <v>235</v>
      </c>
      <c r="C79" s="19" t="s">
        <v>65</v>
      </c>
      <c r="D79" s="40">
        <v>57.5</v>
      </c>
    </row>
    <row r="80" spans="1:4" s="1" customFormat="1" ht="38.25" hidden="1">
      <c r="A80" s="25" t="s">
        <v>66</v>
      </c>
      <c r="B80" s="26"/>
      <c r="C80" s="15" t="s">
        <v>67</v>
      </c>
      <c r="D80" s="38">
        <f>D81</f>
        <v>0</v>
      </c>
    </row>
    <row r="81" spans="1:4" s="1" customFormat="1" ht="63.75" hidden="1">
      <c r="A81" s="27" t="s">
        <v>202</v>
      </c>
      <c r="B81" s="28"/>
      <c r="C81" s="19" t="s">
        <v>201</v>
      </c>
      <c r="D81" s="40">
        <v>0</v>
      </c>
    </row>
    <row r="82" spans="1:4" s="1" customFormat="1" ht="102">
      <c r="A82" s="25" t="s">
        <v>207</v>
      </c>
      <c r="B82" s="26" t="s">
        <v>166</v>
      </c>
      <c r="C82" s="15" t="s">
        <v>244</v>
      </c>
      <c r="D82" s="38">
        <f>SUM(D83:D86)</f>
        <v>44.8</v>
      </c>
    </row>
    <row r="83" spans="1:4" s="1" customFormat="1" ht="25.5" hidden="1">
      <c r="A83" s="19" t="s">
        <v>203</v>
      </c>
      <c r="B83" s="28" t="s">
        <v>262</v>
      </c>
      <c r="C83" s="19" t="s">
        <v>264</v>
      </c>
      <c r="D83" s="40">
        <v>0</v>
      </c>
    </row>
    <row r="84" spans="1:4" s="1" customFormat="1" ht="38.25" hidden="1">
      <c r="A84" s="27" t="s">
        <v>208</v>
      </c>
      <c r="B84" s="28" t="s">
        <v>166</v>
      </c>
      <c r="C84" s="19" t="s">
        <v>189</v>
      </c>
      <c r="D84" s="40">
        <v>0</v>
      </c>
    </row>
    <row r="85" spans="1:4" s="7" customFormat="1" ht="25.5" hidden="1">
      <c r="A85" s="27" t="s">
        <v>303</v>
      </c>
      <c r="B85" s="28" t="s">
        <v>166</v>
      </c>
      <c r="C85" s="19" t="s">
        <v>269</v>
      </c>
      <c r="D85" s="40">
        <v>0</v>
      </c>
    </row>
    <row r="86" spans="1:4" s="88" customFormat="1" ht="25.5">
      <c r="A86" s="27" t="s">
        <v>209</v>
      </c>
      <c r="B86" s="28" t="s">
        <v>166</v>
      </c>
      <c r="C86" s="19" t="s">
        <v>193</v>
      </c>
      <c r="D86" s="40">
        <v>44.8</v>
      </c>
    </row>
    <row r="87" spans="1:4" s="1" customFormat="1" ht="51">
      <c r="A87" s="25" t="s">
        <v>196</v>
      </c>
      <c r="B87" s="26">
        <v>141</v>
      </c>
      <c r="C87" s="15" t="s">
        <v>194</v>
      </c>
      <c r="D87" s="38">
        <v>710</v>
      </c>
    </row>
    <row r="88" spans="1:4" s="1" customFormat="1" ht="25.5">
      <c r="A88" s="25" t="s">
        <v>10</v>
      </c>
      <c r="B88" s="26" t="s">
        <v>235</v>
      </c>
      <c r="C88" s="15" t="s">
        <v>195</v>
      </c>
      <c r="D88" s="38">
        <f>D91+D89</f>
        <v>268</v>
      </c>
    </row>
    <row r="89" spans="1:4" s="1" customFormat="1" ht="38.25">
      <c r="A89" s="25" t="s">
        <v>68</v>
      </c>
      <c r="B89" s="26" t="s">
        <v>235</v>
      </c>
      <c r="C89" s="15" t="s">
        <v>318</v>
      </c>
      <c r="D89" s="38">
        <f>D90</f>
        <v>28</v>
      </c>
    </row>
    <row r="90" spans="1:4" s="1" customFormat="1" ht="51">
      <c r="A90" s="27" t="s">
        <v>69</v>
      </c>
      <c r="B90" s="28" t="s">
        <v>235</v>
      </c>
      <c r="C90" s="48" t="s">
        <v>316</v>
      </c>
      <c r="D90" s="40">
        <v>28</v>
      </c>
    </row>
    <row r="91" spans="1:4" s="1" customFormat="1" ht="25.5">
      <c r="A91" s="25" t="s">
        <v>11</v>
      </c>
      <c r="B91" s="26" t="s">
        <v>235</v>
      </c>
      <c r="C91" s="15" t="s">
        <v>12</v>
      </c>
      <c r="D91" s="40">
        <v>240</v>
      </c>
    </row>
    <row r="92" spans="1:4" s="1" customFormat="1" ht="51" hidden="1">
      <c r="A92" s="25" t="s">
        <v>70</v>
      </c>
      <c r="B92" s="26" t="s">
        <v>259</v>
      </c>
      <c r="C92" s="15" t="s">
        <v>41</v>
      </c>
      <c r="D92" s="38">
        <f>D93</f>
        <v>0</v>
      </c>
    </row>
    <row r="93" spans="1:4" s="1" customFormat="1" ht="51" hidden="1">
      <c r="A93" s="27" t="s">
        <v>304</v>
      </c>
      <c r="B93" s="28" t="s">
        <v>259</v>
      </c>
      <c r="C93" s="19" t="s">
        <v>270</v>
      </c>
      <c r="D93" s="40">
        <v>0</v>
      </c>
    </row>
    <row r="94" spans="1:4" s="1" customFormat="1" ht="25.5">
      <c r="A94" s="25" t="s">
        <v>71</v>
      </c>
      <c r="B94" s="26" t="s">
        <v>72</v>
      </c>
      <c r="C94" s="15" t="s">
        <v>73</v>
      </c>
      <c r="D94" s="38">
        <f>D95</f>
        <v>677.2</v>
      </c>
    </row>
    <row r="95" spans="1:4" s="1" customFormat="1" ht="38.25">
      <c r="A95" s="27" t="s">
        <v>74</v>
      </c>
      <c r="B95" s="28" t="s">
        <v>72</v>
      </c>
      <c r="C95" s="67" t="s">
        <v>75</v>
      </c>
      <c r="D95" s="40">
        <v>677.2</v>
      </c>
    </row>
    <row r="96" spans="1:4" s="1" customFormat="1" ht="25.5" hidden="1">
      <c r="A96" s="25" t="s">
        <v>200</v>
      </c>
      <c r="B96" s="26" t="s">
        <v>317</v>
      </c>
      <c r="C96" s="15" t="s">
        <v>132</v>
      </c>
      <c r="D96" s="38">
        <v>0</v>
      </c>
    </row>
    <row r="97" spans="1:4" s="1" customFormat="1" ht="63.75">
      <c r="A97" s="25" t="s">
        <v>76</v>
      </c>
      <c r="B97" s="26" t="s">
        <v>166</v>
      </c>
      <c r="C97" s="15" t="s">
        <v>319</v>
      </c>
      <c r="D97" s="38">
        <v>112</v>
      </c>
    </row>
    <row r="98" spans="1:4" s="1" customFormat="1" ht="38.25">
      <c r="A98" s="25" t="s">
        <v>77</v>
      </c>
      <c r="B98" s="26" t="s">
        <v>317</v>
      </c>
      <c r="C98" s="15" t="s">
        <v>320</v>
      </c>
      <c r="D98" s="38">
        <v>1603</v>
      </c>
    </row>
    <row r="99" spans="1:4" s="1" customFormat="1" ht="25.5">
      <c r="A99" s="25" t="s">
        <v>150</v>
      </c>
      <c r="B99" s="26" t="s">
        <v>166</v>
      </c>
      <c r="C99" s="15" t="s">
        <v>168</v>
      </c>
      <c r="D99" s="42">
        <f>D100</f>
        <v>5277.9</v>
      </c>
    </row>
    <row r="100" spans="1:4" s="1" customFormat="1" ht="38.25">
      <c r="A100" s="19" t="s">
        <v>192</v>
      </c>
      <c r="B100" s="20" t="s">
        <v>166</v>
      </c>
      <c r="C100" s="19" t="s">
        <v>191</v>
      </c>
      <c r="D100" s="40">
        <v>5277.9</v>
      </c>
    </row>
    <row r="101" spans="1:4" s="1" customFormat="1" ht="12.75">
      <c r="A101" s="15" t="s">
        <v>305</v>
      </c>
      <c r="B101" s="16" t="s">
        <v>166</v>
      </c>
      <c r="C101" s="15" t="s">
        <v>210</v>
      </c>
      <c r="D101" s="38">
        <f>D103+D102</f>
        <v>214</v>
      </c>
    </row>
    <row r="102" spans="1:4" s="1" customFormat="1" ht="25.5" hidden="1">
      <c r="A102" s="15" t="s">
        <v>124</v>
      </c>
      <c r="B102" s="16" t="s">
        <v>122</v>
      </c>
      <c r="C102" s="15" t="s">
        <v>123</v>
      </c>
      <c r="D102" s="38">
        <v>0</v>
      </c>
    </row>
    <row r="103" spans="1:4" s="1" customFormat="1" ht="25.5">
      <c r="A103" s="15" t="s">
        <v>126</v>
      </c>
      <c r="B103" s="16" t="s">
        <v>166</v>
      </c>
      <c r="C103" s="15" t="s">
        <v>125</v>
      </c>
      <c r="D103" s="38">
        <f>D104+D105</f>
        <v>214</v>
      </c>
    </row>
    <row r="104" spans="1:4" s="1" customFormat="1" ht="25.5" hidden="1">
      <c r="A104" s="19" t="s">
        <v>126</v>
      </c>
      <c r="B104" s="20" t="s">
        <v>219</v>
      </c>
      <c r="C104" s="19" t="s">
        <v>125</v>
      </c>
      <c r="D104" s="40">
        <v>0</v>
      </c>
    </row>
    <row r="105" spans="1:4" s="1" customFormat="1" ht="25.5">
      <c r="A105" s="19" t="s">
        <v>126</v>
      </c>
      <c r="B105" s="20" t="s">
        <v>218</v>
      </c>
      <c r="C105" s="19" t="s">
        <v>125</v>
      </c>
      <c r="D105" s="40">
        <v>214</v>
      </c>
    </row>
    <row r="106" spans="1:4" s="1" customFormat="1" ht="12.75">
      <c r="A106" s="14" t="s">
        <v>151</v>
      </c>
      <c r="B106" s="13" t="s">
        <v>166</v>
      </c>
      <c r="C106" s="14" t="s">
        <v>152</v>
      </c>
      <c r="D106" s="43">
        <f>D107+D166+D175+D156+D170</f>
        <v>395475.79999999993</v>
      </c>
    </row>
    <row r="107" spans="1:4" s="1" customFormat="1" ht="38.25">
      <c r="A107" s="29" t="s">
        <v>254</v>
      </c>
      <c r="B107" s="13" t="s">
        <v>166</v>
      </c>
      <c r="C107" s="14" t="s">
        <v>153</v>
      </c>
      <c r="D107" s="68">
        <f>D124+D108+D142</f>
        <v>396176.39999999997</v>
      </c>
    </row>
    <row r="108" spans="1:4" s="1" customFormat="1" ht="25.5">
      <c r="A108" s="14" t="s">
        <v>211</v>
      </c>
      <c r="B108" s="13" t="s">
        <v>166</v>
      </c>
      <c r="C108" s="14" t="s">
        <v>154</v>
      </c>
      <c r="D108" s="37">
        <f>D109+D113</f>
        <v>55779.100000000006</v>
      </c>
    </row>
    <row r="109" spans="1:4" s="1" customFormat="1" ht="12.75">
      <c r="A109" s="23" t="s">
        <v>232</v>
      </c>
      <c r="B109" s="16" t="s">
        <v>166</v>
      </c>
      <c r="C109" s="15" t="s">
        <v>272</v>
      </c>
      <c r="D109" s="38">
        <f>D114+D115+D117+D118+D123+D122+D116</f>
        <v>54908.8</v>
      </c>
    </row>
    <row r="110" spans="1:4" s="1" customFormat="1" ht="25.5" hidden="1">
      <c r="A110" s="32" t="s">
        <v>29</v>
      </c>
      <c r="B110" s="16"/>
      <c r="C110" s="15"/>
      <c r="D110" s="38"/>
    </row>
    <row r="111" spans="1:4" s="1" customFormat="1" ht="38.25" hidden="1">
      <c r="A111" s="22" t="s">
        <v>30</v>
      </c>
      <c r="B111" s="20" t="s">
        <v>218</v>
      </c>
      <c r="C111" s="19" t="s">
        <v>45</v>
      </c>
      <c r="D111" s="40"/>
    </row>
    <row r="112" spans="1:4" s="1" customFormat="1" ht="25.5">
      <c r="A112" s="32" t="s">
        <v>308</v>
      </c>
      <c r="B112" s="33"/>
      <c r="C112" s="19"/>
      <c r="D112" s="44">
        <f>D114+D115+D117+D118+D122+D123+D116+D113</f>
        <v>55779.100000000006</v>
      </c>
    </row>
    <row r="113" spans="1:4" s="1" customFormat="1" ht="51">
      <c r="A113" s="22" t="s">
        <v>414</v>
      </c>
      <c r="B113" s="20" t="s">
        <v>218</v>
      </c>
      <c r="C113" s="19" t="s">
        <v>17</v>
      </c>
      <c r="D113" s="40">
        <v>870.3</v>
      </c>
    </row>
    <row r="114" spans="1:4" s="1" customFormat="1" ht="51">
      <c r="A114" s="22" t="s">
        <v>349</v>
      </c>
      <c r="B114" s="20">
        <v>904</v>
      </c>
      <c r="C114" s="19" t="s">
        <v>221</v>
      </c>
      <c r="D114" s="40">
        <v>1425.2</v>
      </c>
    </row>
    <row r="115" spans="1:4" s="1" customFormat="1" ht="51">
      <c r="A115" s="30" t="s">
        <v>358</v>
      </c>
      <c r="B115" s="31" t="s">
        <v>220</v>
      </c>
      <c r="C115" s="19" t="s">
        <v>114</v>
      </c>
      <c r="D115" s="40">
        <v>10341.5</v>
      </c>
    </row>
    <row r="116" spans="1:4" s="1" customFormat="1" ht="57" customHeight="1">
      <c r="A116" s="30" t="s">
        <v>366</v>
      </c>
      <c r="B116" s="31" t="s">
        <v>219</v>
      </c>
      <c r="C116" s="19" t="s">
        <v>361</v>
      </c>
      <c r="D116" s="40">
        <v>1294.3</v>
      </c>
    </row>
    <row r="117" spans="1:4" s="1" customFormat="1" ht="135" customHeight="1">
      <c r="A117" s="22" t="s">
        <v>357</v>
      </c>
      <c r="B117" s="20" t="s">
        <v>219</v>
      </c>
      <c r="C117" s="19" t="s">
        <v>225</v>
      </c>
      <c r="D117" s="40">
        <v>127.5</v>
      </c>
    </row>
    <row r="118" spans="1:4" s="1" customFormat="1" ht="76.5">
      <c r="A118" s="22" t="s">
        <v>356</v>
      </c>
      <c r="B118" s="20" t="s">
        <v>218</v>
      </c>
      <c r="C118" s="19" t="s">
        <v>273</v>
      </c>
      <c r="D118" s="40">
        <v>39220.3</v>
      </c>
    </row>
    <row r="119" spans="1:4" s="1" customFormat="1" ht="38.25" hidden="1">
      <c r="A119" s="34" t="s">
        <v>33</v>
      </c>
      <c r="B119" s="20"/>
      <c r="C119" s="35"/>
      <c r="D119" s="40"/>
    </row>
    <row r="120" spans="1:4" s="1" customFormat="1" ht="51" hidden="1">
      <c r="A120" s="22" t="s">
        <v>31</v>
      </c>
      <c r="B120" s="20" t="s">
        <v>218</v>
      </c>
      <c r="C120" s="35" t="s">
        <v>18</v>
      </c>
      <c r="D120" s="40"/>
    </row>
    <row r="121" spans="1:4" s="1" customFormat="1" ht="63.75" hidden="1">
      <c r="A121" s="22" t="s">
        <v>34</v>
      </c>
      <c r="B121" s="20" t="s">
        <v>218</v>
      </c>
      <c r="C121" s="35" t="s">
        <v>32</v>
      </c>
      <c r="D121" s="40"/>
    </row>
    <row r="122" spans="1:4" s="1" customFormat="1" ht="51">
      <c r="A122" s="22" t="s">
        <v>360</v>
      </c>
      <c r="B122" s="20" t="s">
        <v>283</v>
      </c>
      <c r="C122" s="35" t="s">
        <v>19</v>
      </c>
      <c r="D122" s="40">
        <v>500</v>
      </c>
    </row>
    <row r="123" spans="1:4" s="1" customFormat="1" ht="25.5">
      <c r="A123" s="22" t="s">
        <v>359</v>
      </c>
      <c r="B123" s="20" t="s">
        <v>283</v>
      </c>
      <c r="C123" s="35" t="s">
        <v>44</v>
      </c>
      <c r="D123" s="40">
        <v>2000</v>
      </c>
    </row>
    <row r="124" spans="1:4" s="1" customFormat="1" ht="25.5">
      <c r="A124" s="29" t="s">
        <v>275</v>
      </c>
      <c r="B124" s="13" t="s">
        <v>166</v>
      </c>
      <c r="C124" s="14" t="s">
        <v>274</v>
      </c>
      <c r="D124" s="43">
        <f>D125</f>
        <v>338163.5</v>
      </c>
    </row>
    <row r="125" spans="1:4" s="1" customFormat="1" ht="12.75">
      <c r="A125" s="32" t="s">
        <v>309</v>
      </c>
      <c r="B125" s="33"/>
      <c r="C125" s="15"/>
      <c r="D125" s="45">
        <f>D126+D128</f>
        <v>338163.5</v>
      </c>
    </row>
    <row r="126" spans="1:4" s="1" customFormat="1" ht="12.75" hidden="1">
      <c r="A126" s="15" t="s">
        <v>20</v>
      </c>
      <c r="B126" s="16"/>
      <c r="C126" s="15"/>
      <c r="D126" s="38">
        <f>SUM(D127:D127)</f>
        <v>0</v>
      </c>
    </row>
    <row r="127" spans="1:4" s="1" customFormat="1" ht="25.5" hidden="1">
      <c r="A127" s="19" t="s">
        <v>21</v>
      </c>
      <c r="B127" s="20" t="s">
        <v>219</v>
      </c>
      <c r="C127" s="19" t="s">
        <v>276</v>
      </c>
      <c r="D127" s="40">
        <v>0</v>
      </c>
    </row>
    <row r="128" spans="1:4" s="1" customFormat="1" ht="12.75">
      <c r="A128" s="15" t="s">
        <v>16</v>
      </c>
      <c r="B128" s="16"/>
      <c r="C128" s="15"/>
      <c r="D128" s="38">
        <f>D139+D129</f>
        <v>338163.5</v>
      </c>
    </row>
    <row r="129" spans="1:4" s="1" customFormat="1" ht="25.5">
      <c r="A129" s="15" t="s">
        <v>91</v>
      </c>
      <c r="B129" s="16"/>
      <c r="C129" s="15"/>
      <c r="D129" s="38">
        <f>D130+D131</f>
        <v>30281.899999999998</v>
      </c>
    </row>
    <row r="130" spans="1:4" s="1" customFormat="1" ht="38.25">
      <c r="A130" s="19" t="s">
        <v>128</v>
      </c>
      <c r="B130" s="20" t="s">
        <v>218</v>
      </c>
      <c r="C130" s="19" t="s">
        <v>222</v>
      </c>
      <c r="D130" s="40">
        <v>20980.1</v>
      </c>
    </row>
    <row r="131" spans="1:4" s="1" customFormat="1" ht="25.5">
      <c r="A131" s="15" t="s">
        <v>130</v>
      </c>
      <c r="B131" s="16" t="s">
        <v>166</v>
      </c>
      <c r="C131" s="15" t="s">
        <v>129</v>
      </c>
      <c r="D131" s="38">
        <f>SUM(D132:D138)</f>
        <v>9301.8</v>
      </c>
    </row>
    <row r="132" spans="1:4" s="1" customFormat="1" ht="38.25">
      <c r="A132" s="19" t="s">
        <v>22</v>
      </c>
      <c r="B132" s="20" t="s">
        <v>218</v>
      </c>
      <c r="C132" s="19" t="s">
        <v>277</v>
      </c>
      <c r="D132" s="40">
        <v>2810</v>
      </c>
    </row>
    <row r="133" spans="1:4" s="1" customFormat="1" ht="12.75">
      <c r="A133" s="19" t="s">
        <v>310</v>
      </c>
      <c r="B133" s="20" t="s">
        <v>218</v>
      </c>
      <c r="C133" s="19" t="s">
        <v>278</v>
      </c>
      <c r="D133" s="40">
        <v>876.3</v>
      </c>
    </row>
    <row r="134" spans="1:4" s="1" customFormat="1" ht="12.75">
      <c r="A134" s="19" t="s">
        <v>337</v>
      </c>
      <c r="B134" s="20" t="s">
        <v>218</v>
      </c>
      <c r="C134" s="19" t="s">
        <v>338</v>
      </c>
      <c r="D134" s="40">
        <v>1207.5</v>
      </c>
    </row>
    <row r="135" spans="1:4" s="1" customFormat="1" ht="25.5">
      <c r="A135" s="19" t="s">
        <v>23</v>
      </c>
      <c r="B135" s="20" t="s">
        <v>219</v>
      </c>
      <c r="C135" s="19" t="s">
        <v>279</v>
      </c>
      <c r="D135" s="40">
        <v>1355.6</v>
      </c>
    </row>
    <row r="136" spans="1:4" s="1" customFormat="1" ht="25.5">
      <c r="A136" s="19" t="s">
        <v>306</v>
      </c>
      <c r="B136" s="20" t="s">
        <v>218</v>
      </c>
      <c r="C136" s="19" t="s">
        <v>280</v>
      </c>
      <c r="D136" s="40">
        <v>499.5</v>
      </c>
    </row>
    <row r="137" spans="1:4" s="1" customFormat="1" ht="38.25">
      <c r="A137" s="19" t="s">
        <v>24</v>
      </c>
      <c r="B137" s="20" t="s">
        <v>218</v>
      </c>
      <c r="C137" s="19" t="s">
        <v>281</v>
      </c>
      <c r="D137" s="40">
        <v>1676.5</v>
      </c>
    </row>
    <row r="138" spans="1:4" s="1" customFormat="1" ht="25.5">
      <c r="A138" s="19" t="s">
        <v>307</v>
      </c>
      <c r="B138" s="20" t="s">
        <v>218</v>
      </c>
      <c r="C138" s="19" t="s">
        <v>282</v>
      </c>
      <c r="D138" s="40">
        <v>876.4</v>
      </c>
    </row>
    <row r="139" spans="1:4" s="1" customFormat="1" ht="12.75">
      <c r="A139" s="36" t="s">
        <v>233</v>
      </c>
      <c r="B139" s="16" t="s">
        <v>166</v>
      </c>
      <c r="C139" s="15" t="s">
        <v>127</v>
      </c>
      <c r="D139" s="38">
        <f>D140+D141</f>
        <v>307881.6</v>
      </c>
    </row>
    <row r="140" spans="1:4" s="1" customFormat="1" ht="89.25">
      <c r="A140" s="22" t="s">
        <v>312</v>
      </c>
      <c r="B140" s="20" t="s">
        <v>219</v>
      </c>
      <c r="C140" s="19" t="s">
        <v>217</v>
      </c>
      <c r="D140" s="40">
        <v>207258.9</v>
      </c>
    </row>
    <row r="141" spans="1:4" s="1" customFormat="1" ht="51">
      <c r="A141" s="22" t="s">
        <v>311</v>
      </c>
      <c r="B141" s="20" t="s">
        <v>219</v>
      </c>
      <c r="C141" s="19" t="s">
        <v>148</v>
      </c>
      <c r="D141" s="40">
        <v>100622.7</v>
      </c>
    </row>
    <row r="142" spans="1:4" s="1" customFormat="1" ht="12.75">
      <c r="A142" s="29" t="s">
        <v>226</v>
      </c>
      <c r="B142" s="13" t="s">
        <v>166</v>
      </c>
      <c r="C142" s="14" t="s">
        <v>255</v>
      </c>
      <c r="D142" s="43">
        <f>D143+D149+D154</f>
        <v>2233.7999999999997</v>
      </c>
    </row>
    <row r="143" spans="1:4" s="1" customFormat="1" ht="51">
      <c r="A143" s="15" t="s">
        <v>229</v>
      </c>
      <c r="B143" s="16" t="s">
        <v>218</v>
      </c>
      <c r="C143" s="15" t="s">
        <v>256</v>
      </c>
      <c r="D143" s="38">
        <f>D144</f>
        <v>1250.3999999999999</v>
      </c>
    </row>
    <row r="144" spans="1:4" s="1" customFormat="1" ht="63.75">
      <c r="A144" s="15" t="s">
        <v>230</v>
      </c>
      <c r="B144" s="16" t="s">
        <v>218</v>
      </c>
      <c r="C144" s="15" t="s">
        <v>257</v>
      </c>
      <c r="D144" s="38">
        <f>D146+D147+D148+D145</f>
        <v>1250.3999999999999</v>
      </c>
    </row>
    <row r="145" spans="1:4" s="1" customFormat="1" ht="63.75">
      <c r="A145" s="19" t="s">
        <v>350</v>
      </c>
      <c r="B145" s="20" t="s">
        <v>218</v>
      </c>
      <c r="C145" s="19" t="s">
        <v>351</v>
      </c>
      <c r="D145" s="38">
        <v>130.3</v>
      </c>
    </row>
    <row r="146" spans="1:4" s="1" customFormat="1" ht="76.5">
      <c r="A146" s="19" t="s">
        <v>353</v>
      </c>
      <c r="B146" s="20" t="s">
        <v>218</v>
      </c>
      <c r="C146" s="19" t="s">
        <v>258</v>
      </c>
      <c r="D146" s="40">
        <v>338.5</v>
      </c>
    </row>
    <row r="147" spans="1:4" s="1" customFormat="1" ht="242.25">
      <c r="A147" s="19" t="s">
        <v>352</v>
      </c>
      <c r="B147" s="20" t="s">
        <v>218</v>
      </c>
      <c r="C147" s="19" t="s">
        <v>115</v>
      </c>
      <c r="D147" s="40">
        <v>666.9</v>
      </c>
    </row>
    <row r="148" spans="1:4" s="1" customFormat="1" ht="63.75">
      <c r="A148" s="19" t="s">
        <v>354</v>
      </c>
      <c r="B148" s="20" t="s">
        <v>78</v>
      </c>
      <c r="C148" s="19" t="s">
        <v>79</v>
      </c>
      <c r="D148" s="40">
        <v>114.7</v>
      </c>
    </row>
    <row r="149" spans="1:4" s="1" customFormat="1" ht="51" hidden="1">
      <c r="A149" s="15" t="s">
        <v>246</v>
      </c>
      <c r="B149" s="16" t="s">
        <v>166</v>
      </c>
      <c r="C149" s="15" t="s">
        <v>245</v>
      </c>
      <c r="D149" s="38">
        <f>D151+D153</f>
        <v>0</v>
      </c>
    </row>
    <row r="150" spans="1:4" s="1" customFormat="1" ht="12.75" hidden="1">
      <c r="A150" s="15" t="s">
        <v>20</v>
      </c>
      <c r="B150" s="16"/>
      <c r="C150" s="15"/>
      <c r="D150" s="38">
        <f>D151</f>
        <v>0</v>
      </c>
    </row>
    <row r="151" spans="1:4" s="1" customFormat="1" ht="38.25" hidden="1">
      <c r="A151" s="19" t="s">
        <v>133</v>
      </c>
      <c r="B151" s="20" t="s">
        <v>283</v>
      </c>
      <c r="C151" s="19" t="s">
        <v>90</v>
      </c>
      <c r="D151" s="40">
        <v>0</v>
      </c>
    </row>
    <row r="152" spans="1:4" s="1" customFormat="1" ht="12.75" hidden="1">
      <c r="A152" s="15" t="s">
        <v>16</v>
      </c>
      <c r="B152" s="20"/>
      <c r="C152" s="19"/>
      <c r="D152" s="38">
        <f>D153</f>
        <v>0</v>
      </c>
    </row>
    <row r="153" spans="1:4" s="1" customFormat="1" ht="38.25" hidden="1">
      <c r="A153" s="19" t="s">
        <v>133</v>
      </c>
      <c r="B153" s="20" t="s">
        <v>283</v>
      </c>
      <c r="C153" s="19" t="s">
        <v>98</v>
      </c>
      <c r="D153" s="40">
        <v>0</v>
      </c>
    </row>
    <row r="154" spans="1:4" s="1" customFormat="1" ht="25.5">
      <c r="A154" s="15" t="s">
        <v>131</v>
      </c>
      <c r="B154" s="16" t="s">
        <v>166</v>
      </c>
      <c r="C154" s="12" t="s">
        <v>197</v>
      </c>
      <c r="D154" s="38">
        <f>D155</f>
        <v>983.4</v>
      </c>
    </row>
    <row r="155" spans="1:4" s="1" customFormat="1" ht="191.25">
      <c r="A155" s="19" t="s">
        <v>339</v>
      </c>
      <c r="B155" s="20" t="s">
        <v>218</v>
      </c>
      <c r="C155" s="35" t="s">
        <v>149</v>
      </c>
      <c r="D155" s="40">
        <v>983.4</v>
      </c>
    </row>
    <row r="156" spans="1:4" s="1" customFormat="1" ht="25.5" hidden="1">
      <c r="A156" s="14" t="s">
        <v>35</v>
      </c>
      <c r="B156" s="13" t="s">
        <v>166</v>
      </c>
      <c r="C156" s="14" t="s">
        <v>36</v>
      </c>
      <c r="D156" s="43">
        <f>D157</f>
        <v>0</v>
      </c>
    </row>
    <row r="157" spans="1:4" s="1" customFormat="1" ht="25.5" hidden="1">
      <c r="A157" s="15" t="s">
        <v>37</v>
      </c>
      <c r="B157" s="16" t="s">
        <v>166</v>
      </c>
      <c r="C157" s="15" t="s">
        <v>38</v>
      </c>
      <c r="D157" s="38">
        <f>D158+D164+D161</f>
        <v>0</v>
      </c>
    </row>
    <row r="158" spans="1:4" s="1" customFormat="1" ht="25.5" hidden="1">
      <c r="A158" s="15" t="s">
        <v>39</v>
      </c>
      <c r="B158" s="16" t="s">
        <v>166</v>
      </c>
      <c r="C158" s="15" t="s">
        <v>47</v>
      </c>
      <c r="D158" s="38">
        <f>D159+D160</f>
        <v>0</v>
      </c>
    </row>
    <row r="159" spans="1:4" s="1" customFormat="1" ht="25.5" hidden="1">
      <c r="A159" s="19" t="s">
        <v>8</v>
      </c>
      <c r="B159" s="20" t="s">
        <v>283</v>
      </c>
      <c r="C159" s="19" t="s">
        <v>47</v>
      </c>
      <c r="D159" s="40">
        <v>0</v>
      </c>
    </row>
    <row r="160" spans="1:4" s="1" customFormat="1" ht="25.5" hidden="1">
      <c r="A160" s="19" t="s">
        <v>9</v>
      </c>
      <c r="B160" s="20" t="s">
        <v>219</v>
      </c>
      <c r="C160" s="19" t="s">
        <v>47</v>
      </c>
      <c r="D160" s="40">
        <v>0</v>
      </c>
    </row>
    <row r="161" spans="1:4" s="1" customFormat="1" ht="38.25" hidden="1">
      <c r="A161" s="15" t="s">
        <v>212</v>
      </c>
      <c r="B161" s="16" t="s">
        <v>166</v>
      </c>
      <c r="C161" s="15" t="s">
        <v>48</v>
      </c>
      <c r="D161" s="38">
        <f>D163+D162</f>
        <v>0</v>
      </c>
    </row>
    <row r="162" spans="1:4" s="1" customFormat="1" ht="25.5" hidden="1">
      <c r="A162" s="19" t="s">
        <v>8</v>
      </c>
      <c r="B162" s="20" t="s">
        <v>283</v>
      </c>
      <c r="C162" s="19" t="s">
        <v>48</v>
      </c>
      <c r="D162" s="40">
        <v>0</v>
      </c>
    </row>
    <row r="163" spans="1:4" s="1" customFormat="1" ht="25.5" hidden="1">
      <c r="A163" s="19" t="s">
        <v>9</v>
      </c>
      <c r="B163" s="20" t="s">
        <v>219</v>
      </c>
      <c r="C163" s="19" t="s">
        <v>48</v>
      </c>
      <c r="D163" s="40">
        <v>0</v>
      </c>
    </row>
    <row r="164" spans="1:4" s="1" customFormat="1" ht="25.5" hidden="1">
      <c r="A164" s="15" t="s">
        <v>86</v>
      </c>
      <c r="B164" s="16" t="s">
        <v>166</v>
      </c>
      <c r="C164" s="15" t="s">
        <v>49</v>
      </c>
      <c r="D164" s="40">
        <v>0</v>
      </c>
    </row>
    <row r="165" spans="1:4" s="1" customFormat="1" ht="25.5" hidden="1">
      <c r="A165" s="19" t="s">
        <v>8</v>
      </c>
      <c r="B165" s="20" t="s">
        <v>283</v>
      </c>
      <c r="C165" s="19" t="s">
        <v>49</v>
      </c>
      <c r="D165" s="40">
        <v>0</v>
      </c>
    </row>
    <row r="166" spans="1:4" s="1" customFormat="1" ht="12.75">
      <c r="A166" s="14" t="s">
        <v>250</v>
      </c>
      <c r="B166" s="13" t="s">
        <v>166</v>
      </c>
      <c r="C166" s="14" t="s">
        <v>248</v>
      </c>
      <c r="D166" s="43">
        <f>D167</f>
        <v>30</v>
      </c>
    </row>
    <row r="167" spans="1:4" s="1" customFormat="1" ht="25.5">
      <c r="A167" s="15" t="s">
        <v>251</v>
      </c>
      <c r="B167" s="16" t="s">
        <v>166</v>
      </c>
      <c r="C167" s="15" t="s">
        <v>249</v>
      </c>
      <c r="D167" s="38">
        <f>D168</f>
        <v>30</v>
      </c>
    </row>
    <row r="168" spans="1:4" s="1" customFormat="1" ht="25.5">
      <c r="A168" s="15" t="s">
        <v>251</v>
      </c>
      <c r="B168" s="16" t="s">
        <v>166</v>
      </c>
      <c r="C168" s="15" t="s">
        <v>80</v>
      </c>
      <c r="D168" s="38">
        <f>SUM(D169:D169)</f>
        <v>30</v>
      </c>
    </row>
    <row r="169" spans="1:4" s="1" customFormat="1" ht="25.5">
      <c r="A169" s="19" t="s">
        <v>8</v>
      </c>
      <c r="B169" s="20" t="s">
        <v>283</v>
      </c>
      <c r="C169" s="19" t="s">
        <v>80</v>
      </c>
      <c r="D169" s="40">
        <v>30</v>
      </c>
    </row>
    <row r="170" spans="1:4" s="1" customFormat="1" ht="89.25">
      <c r="A170" s="14" t="s">
        <v>343</v>
      </c>
      <c r="B170" s="13" t="s">
        <v>166</v>
      </c>
      <c r="C170" s="14" t="s">
        <v>346</v>
      </c>
      <c r="D170" s="43">
        <f>D171+D173</f>
        <v>278.8</v>
      </c>
    </row>
    <row r="171" spans="1:4" s="1" customFormat="1" ht="63.75" hidden="1">
      <c r="A171" s="15" t="s">
        <v>345</v>
      </c>
      <c r="B171" s="16" t="s">
        <v>166</v>
      </c>
      <c r="C171" s="15" t="s">
        <v>344</v>
      </c>
      <c r="D171" s="40">
        <f>D172</f>
        <v>0</v>
      </c>
    </row>
    <row r="172" spans="1:4" s="1" customFormat="1" ht="51" hidden="1">
      <c r="A172" s="19" t="s">
        <v>347</v>
      </c>
      <c r="B172" s="20" t="s">
        <v>220</v>
      </c>
      <c r="C172" s="19" t="s">
        <v>348</v>
      </c>
      <c r="D172" s="40"/>
    </row>
    <row r="173" spans="1:4" s="1" customFormat="1" ht="48" customHeight="1">
      <c r="A173" s="15" t="s">
        <v>412</v>
      </c>
      <c r="B173" s="16" t="s">
        <v>166</v>
      </c>
      <c r="C173" s="15" t="s">
        <v>362</v>
      </c>
      <c r="D173" s="38">
        <f>D174</f>
        <v>278.8</v>
      </c>
    </row>
    <row r="174" spans="1:4" s="88" customFormat="1" ht="47.25" customHeight="1">
      <c r="A174" s="112" t="s">
        <v>364</v>
      </c>
      <c r="B174" s="20">
        <v>903</v>
      </c>
      <c r="C174" s="19" t="s">
        <v>363</v>
      </c>
      <c r="D174" s="40">
        <v>278.8</v>
      </c>
    </row>
    <row r="175" spans="1:4" s="1" customFormat="1" ht="38.25">
      <c r="A175" s="14" t="s">
        <v>87</v>
      </c>
      <c r="B175" s="13" t="s">
        <v>166</v>
      </c>
      <c r="C175" s="14" t="s">
        <v>88</v>
      </c>
      <c r="D175" s="89">
        <f>D176</f>
        <v>-1009.4</v>
      </c>
    </row>
    <row r="176" spans="1:4" s="1" customFormat="1" ht="38.25">
      <c r="A176" s="15" t="s">
        <v>231</v>
      </c>
      <c r="B176" s="16" t="s">
        <v>166</v>
      </c>
      <c r="C176" s="15" t="s">
        <v>89</v>
      </c>
      <c r="D176" s="90">
        <f>SUM(D177:D179)</f>
        <v>-1009.4</v>
      </c>
    </row>
    <row r="177" spans="1:4" s="1" customFormat="1" ht="25.5">
      <c r="A177" s="22" t="s">
        <v>9</v>
      </c>
      <c r="B177" s="20">
        <v>903</v>
      </c>
      <c r="C177" s="19" t="s">
        <v>89</v>
      </c>
      <c r="D177" s="46">
        <v>-147.1</v>
      </c>
    </row>
    <row r="178" spans="1:4" s="1" customFormat="1" ht="25.5">
      <c r="A178" s="19" t="s">
        <v>40</v>
      </c>
      <c r="B178" s="20" t="s">
        <v>218</v>
      </c>
      <c r="C178" s="19" t="s">
        <v>89</v>
      </c>
      <c r="D178" s="46">
        <v>-858.3</v>
      </c>
    </row>
    <row r="179" spans="1:4" s="1" customFormat="1" ht="25.5">
      <c r="A179" s="19" t="s">
        <v>413</v>
      </c>
      <c r="B179" s="20" t="s">
        <v>78</v>
      </c>
      <c r="C179" s="19" t="s">
        <v>89</v>
      </c>
      <c r="D179" s="46">
        <v>-4</v>
      </c>
    </row>
    <row r="180" spans="1:4" s="1" customFormat="1" ht="12.75">
      <c r="A180" s="29" t="s">
        <v>155</v>
      </c>
      <c r="B180" s="13"/>
      <c r="C180" s="14"/>
      <c r="D180" s="43">
        <f>D11+D106</f>
        <v>906668.3999999999</v>
      </c>
    </row>
  </sheetData>
  <sheetProtection/>
  <mergeCells count="7">
    <mergeCell ref="B9:B10"/>
    <mergeCell ref="D8:D10"/>
    <mergeCell ref="A5:C5"/>
    <mergeCell ref="A6:C6"/>
    <mergeCell ref="B8:C8"/>
    <mergeCell ref="A8:A10"/>
    <mergeCell ref="C9:C10"/>
  </mergeCells>
  <printOptions horizontalCentered="1"/>
  <pageMargins left="0.7874015748031497" right="0.3937007874015748" top="0.3937007874015748" bottom="0.56" header="0.5118110236220472" footer="0.31496062992125984"/>
  <pageSetup fitToHeight="4" fitToWidth="1" horizontalDpi="600" verticalDpi="600" orientation="portrait" paperSize="9" scale="58"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E6" sqref="E6"/>
    </sheetView>
  </sheetViews>
  <sheetFormatPr defaultColWidth="9.140625" defaultRowHeight="12.75"/>
  <cols>
    <col min="1" max="1" width="38.28125" style="3" customWidth="1"/>
    <col min="2" max="2" width="32.421875" style="3" customWidth="1"/>
    <col min="3" max="3" width="19.00390625" style="3" customWidth="1"/>
    <col min="4" max="4" width="21.8515625" style="3" customWidth="1"/>
    <col min="5" max="5" width="11.00390625" style="3" bestFit="1" customWidth="1"/>
    <col min="6" max="16384" width="9.140625" style="3" customWidth="1"/>
  </cols>
  <sheetData>
    <row r="1" ht="12.75">
      <c r="D1" s="5" t="s">
        <v>13</v>
      </c>
    </row>
    <row r="2" spans="1:4" ht="12.75">
      <c r="A2" s="1"/>
      <c r="B2" s="1"/>
      <c r="D2" s="5" t="s">
        <v>173</v>
      </c>
    </row>
    <row r="3" spans="1:4" ht="12.75">
      <c r="A3" s="1"/>
      <c r="B3" s="1"/>
      <c r="D3" s="2" t="s">
        <v>417</v>
      </c>
    </row>
    <row r="4" spans="1:3" ht="12.75">
      <c r="A4" s="1"/>
      <c r="B4" s="1"/>
      <c r="C4" s="1"/>
    </row>
    <row r="5" spans="1:3" ht="12.75">
      <c r="A5" s="1"/>
      <c r="B5" s="1"/>
      <c r="C5" s="1"/>
    </row>
    <row r="6" spans="1:4" ht="26.25" customHeight="1">
      <c r="A6" s="133" t="s">
        <v>25</v>
      </c>
      <c r="B6" s="133"/>
      <c r="C6" s="133"/>
      <c r="D6" s="133"/>
    </row>
    <row r="8" spans="1:4" ht="12.75">
      <c r="A8" s="1"/>
      <c r="B8" s="1"/>
      <c r="D8" s="2" t="s">
        <v>178</v>
      </c>
    </row>
    <row r="9" spans="1:4" ht="12.75">
      <c r="A9" s="128" t="s">
        <v>179</v>
      </c>
      <c r="B9" s="128" t="s">
        <v>355</v>
      </c>
      <c r="C9" s="131" t="s">
        <v>340</v>
      </c>
      <c r="D9" s="132"/>
    </row>
    <row r="10" spans="1:4" ht="96" customHeight="1">
      <c r="A10" s="128"/>
      <c r="B10" s="128"/>
      <c r="C10" s="6" t="s">
        <v>341</v>
      </c>
      <c r="D10" s="6" t="s">
        <v>342</v>
      </c>
    </row>
    <row r="11" spans="1:4" ht="12.75">
      <c r="A11" s="49" t="s">
        <v>180</v>
      </c>
      <c r="B11" s="77">
        <f aca="true" t="shared" si="0" ref="B11:B16">SUM(C11:D11)</f>
        <v>8120.099999999999</v>
      </c>
      <c r="C11" s="76">
        <v>7900.2</v>
      </c>
      <c r="D11" s="76">
        <v>219.9</v>
      </c>
    </row>
    <row r="12" spans="1:4" ht="12.75">
      <c r="A12" s="49" t="s">
        <v>181</v>
      </c>
      <c r="B12" s="77">
        <f t="shared" si="0"/>
        <v>5903.3</v>
      </c>
      <c r="C12" s="72">
        <v>5748.1</v>
      </c>
      <c r="D12" s="76">
        <v>155.2</v>
      </c>
    </row>
    <row r="13" spans="1:4" ht="12.75">
      <c r="A13" s="49" t="s">
        <v>182</v>
      </c>
      <c r="B13" s="77">
        <f t="shared" si="0"/>
        <v>15651.3</v>
      </c>
      <c r="C13" s="72">
        <v>14266.5</v>
      </c>
      <c r="D13" s="76">
        <v>1384.8</v>
      </c>
    </row>
    <row r="14" spans="1:4" ht="12.75">
      <c r="A14" s="49" t="s">
        <v>183</v>
      </c>
      <c r="B14" s="77">
        <f t="shared" si="0"/>
        <v>754.5</v>
      </c>
      <c r="C14" s="72">
        <v>648</v>
      </c>
      <c r="D14" s="76">
        <v>106.5</v>
      </c>
    </row>
    <row r="15" spans="1:4" ht="12.75" hidden="1">
      <c r="A15" s="49" t="s">
        <v>184</v>
      </c>
      <c r="B15" s="77">
        <f t="shared" si="0"/>
        <v>0</v>
      </c>
      <c r="C15" s="72">
        <v>0</v>
      </c>
      <c r="D15" s="76">
        <v>0</v>
      </c>
    </row>
    <row r="16" spans="1:4" ht="12.75">
      <c r="A16" s="49" t="s">
        <v>185</v>
      </c>
      <c r="B16" s="77">
        <f t="shared" si="0"/>
        <v>6927.9</v>
      </c>
      <c r="C16" s="72">
        <v>6726</v>
      </c>
      <c r="D16" s="76">
        <v>201.9</v>
      </c>
    </row>
    <row r="17" spans="1:4" ht="12.75">
      <c r="A17" s="51" t="s">
        <v>186</v>
      </c>
      <c r="B17" s="73">
        <f>SUM(B11:B16)</f>
        <v>37357.1</v>
      </c>
      <c r="C17" s="73">
        <f>SUM(C11:C16)</f>
        <v>35288.8</v>
      </c>
      <c r="D17" s="73">
        <f>SUM(D11:D16)</f>
        <v>2068.3</v>
      </c>
    </row>
  </sheetData>
  <sheetProtection/>
  <mergeCells count="4">
    <mergeCell ref="B9:B10"/>
    <mergeCell ref="A9:A10"/>
    <mergeCell ref="C9:D9"/>
    <mergeCell ref="A6:D6"/>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B1">
      <selection activeCell="F4" sqref="F4"/>
    </sheetView>
  </sheetViews>
  <sheetFormatPr defaultColWidth="9.140625" defaultRowHeight="12.75"/>
  <cols>
    <col min="1" max="1" width="61.140625" style="1" customWidth="1"/>
    <col min="2" max="2" width="13.7109375" style="75" customWidth="1"/>
    <col min="3" max="3" width="9.140625" style="75" customWidth="1"/>
    <col min="4" max="4" width="55.8515625" style="75" customWidth="1"/>
    <col min="5" max="5" width="7.8515625" style="78" bestFit="1" customWidth="1"/>
    <col min="6" max="6" width="21.421875" style="75" bestFit="1" customWidth="1"/>
    <col min="7" max="7" width="11.7109375" style="75" customWidth="1"/>
    <col min="8" max="16384" width="9.140625" style="75" customWidth="1"/>
  </cols>
  <sheetData>
    <row r="1" spans="2:7" ht="12.75">
      <c r="B1" s="2" t="s">
        <v>14</v>
      </c>
      <c r="D1" s="1"/>
      <c r="E1" s="74"/>
      <c r="F1" s="1"/>
      <c r="G1" s="2" t="s">
        <v>15</v>
      </c>
    </row>
    <row r="2" spans="2:7" ht="12.75">
      <c r="B2" s="2" t="s">
        <v>93</v>
      </c>
      <c r="D2" s="1"/>
      <c r="E2" s="74"/>
      <c r="F2" s="1"/>
      <c r="G2" s="2" t="s">
        <v>173</v>
      </c>
    </row>
    <row r="3" spans="2:7" ht="12.75">
      <c r="B3" s="2" t="s">
        <v>418</v>
      </c>
      <c r="D3" s="1"/>
      <c r="E3" s="74"/>
      <c r="F3" s="1"/>
      <c r="G3" s="2" t="s">
        <v>419</v>
      </c>
    </row>
    <row r="4" spans="2:7" ht="12.75">
      <c r="B4" s="1"/>
      <c r="D4" s="1"/>
      <c r="E4" s="74"/>
      <c r="F4" s="1"/>
      <c r="G4" s="2"/>
    </row>
    <row r="5" spans="2:7" ht="12.75">
      <c r="B5" s="1"/>
      <c r="D5" s="1"/>
      <c r="E5" s="74"/>
      <c r="F5" s="1"/>
      <c r="G5" s="2"/>
    </row>
    <row r="6" spans="2:7" ht="12.75">
      <c r="B6" s="1"/>
      <c r="D6" s="1"/>
      <c r="E6" s="74"/>
      <c r="F6" s="1"/>
      <c r="G6" s="2"/>
    </row>
    <row r="7" spans="1:7" s="79" customFormat="1" ht="12.75">
      <c r="A7" s="126" t="s">
        <v>172</v>
      </c>
      <c r="B7" s="126"/>
      <c r="D7" s="126" t="s">
        <v>165</v>
      </c>
      <c r="E7" s="126"/>
      <c r="F7" s="126"/>
      <c r="G7" s="126"/>
    </row>
    <row r="8" spans="1:7" s="79" customFormat="1" ht="12.75">
      <c r="A8" s="126" t="s">
        <v>85</v>
      </c>
      <c r="B8" s="126"/>
      <c r="D8" s="126" t="s">
        <v>82</v>
      </c>
      <c r="E8" s="126"/>
      <c r="F8" s="126"/>
      <c r="G8" s="126"/>
    </row>
    <row r="9" spans="2:7" ht="12.75">
      <c r="B9" s="2" t="s">
        <v>162</v>
      </c>
      <c r="D9" s="4"/>
      <c r="E9" s="11"/>
      <c r="F9" s="4"/>
      <c r="G9" s="2" t="s">
        <v>162</v>
      </c>
    </row>
    <row r="10" spans="1:7" s="79" customFormat="1" ht="12.75">
      <c r="A10" s="70" t="s">
        <v>158</v>
      </c>
      <c r="B10" s="70" t="s">
        <v>106</v>
      </c>
      <c r="D10" s="70" t="s">
        <v>163</v>
      </c>
      <c r="E10" s="71" t="s">
        <v>190</v>
      </c>
      <c r="F10" s="70" t="s">
        <v>164</v>
      </c>
      <c r="G10" s="70" t="s">
        <v>106</v>
      </c>
    </row>
    <row r="11" spans="1:7" s="79" customFormat="1" ht="12.75">
      <c r="A11" s="51" t="s">
        <v>159</v>
      </c>
      <c r="B11" s="91">
        <f>B12-B15</f>
        <v>35018.4</v>
      </c>
      <c r="D11" s="53" t="s">
        <v>284</v>
      </c>
      <c r="E11" s="54" t="s">
        <v>166</v>
      </c>
      <c r="F11" s="55" t="s">
        <v>285</v>
      </c>
      <c r="G11" s="91">
        <f>G12+G15+G18</f>
        <v>47845.20000000005</v>
      </c>
    </row>
    <row r="12" spans="1:7" ht="38.25">
      <c r="A12" s="50" t="s">
        <v>160</v>
      </c>
      <c r="B12" s="92">
        <f>B13+B14</f>
        <v>35018.4</v>
      </c>
      <c r="D12" s="50" t="s">
        <v>290</v>
      </c>
      <c r="E12" s="56" t="s">
        <v>166</v>
      </c>
      <c r="F12" s="57" t="s">
        <v>289</v>
      </c>
      <c r="G12" s="92">
        <f>G13-G14</f>
        <v>35018.4</v>
      </c>
    </row>
    <row r="13" spans="1:7" ht="25.5">
      <c r="A13" s="52" t="str">
        <f>D13</f>
        <v>Получение кредитов от кредитных организаций бюджетами муниципальных районов в валюте Российской Федерации</v>
      </c>
      <c r="B13" s="93">
        <f>G13</f>
        <v>35018.4</v>
      </c>
      <c r="D13" s="52" t="s">
        <v>234</v>
      </c>
      <c r="E13" s="58" t="s">
        <v>218</v>
      </c>
      <c r="F13" s="59" t="s">
        <v>286</v>
      </c>
      <c r="G13" s="40">
        <v>35018.4</v>
      </c>
    </row>
    <row r="14" spans="1:7" ht="38.25">
      <c r="A14" s="52"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80">
        <f>G16</f>
        <v>0</v>
      </c>
      <c r="D14" s="52" t="s">
        <v>288</v>
      </c>
      <c r="E14" s="58" t="s">
        <v>218</v>
      </c>
      <c r="F14" s="59" t="s">
        <v>287</v>
      </c>
      <c r="G14" s="40">
        <v>0</v>
      </c>
    </row>
    <row r="15" spans="1:7" ht="38.25">
      <c r="A15" s="50" t="s">
        <v>161</v>
      </c>
      <c r="B15" s="80">
        <f>B16+B17</f>
        <v>0</v>
      </c>
      <c r="D15" s="50" t="s">
        <v>247</v>
      </c>
      <c r="E15" s="56" t="s">
        <v>166</v>
      </c>
      <c r="F15" s="57" t="s">
        <v>291</v>
      </c>
      <c r="G15" s="47">
        <f>G16-G17</f>
        <v>0</v>
      </c>
    </row>
    <row r="16" spans="1:7" ht="38.25">
      <c r="A16" s="52" t="str">
        <f>D14</f>
        <v>Погашение бюджетами муниципальных районов кредитов от кредитных организаций в валюте Российской Федерации</v>
      </c>
      <c r="B16" s="80">
        <f>G14</f>
        <v>0</v>
      </c>
      <c r="D16" s="52" t="s">
        <v>292</v>
      </c>
      <c r="E16" s="58" t="s">
        <v>218</v>
      </c>
      <c r="F16" s="59" t="s">
        <v>83</v>
      </c>
      <c r="G16" s="40">
        <v>0</v>
      </c>
    </row>
    <row r="17" spans="1:7" ht="38.25">
      <c r="A17" s="52"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81">
        <f>G17</f>
        <v>0</v>
      </c>
      <c r="D17" s="52" t="s">
        <v>293</v>
      </c>
      <c r="E17" s="58" t="s">
        <v>218</v>
      </c>
      <c r="F17" s="59" t="s">
        <v>84</v>
      </c>
      <c r="G17" s="40">
        <v>0</v>
      </c>
    </row>
    <row r="18" spans="4:8" ht="27">
      <c r="D18" s="60" t="s">
        <v>198</v>
      </c>
      <c r="E18" s="61" t="s">
        <v>166</v>
      </c>
      <c r="F18" s="62" t="s">
        <v>294</v>
      </c>
      <c r="G18" s="94">
        <f>G19+G20</f>
        <v>12826.800000000047</v>
      </c>
      <c r="H18" s="95">
        <v>12826.8</v>
      </c>
    </row>
    <row r="19" spans="4:7" ht="25.5">
      <c r="D19" s="52" t="s">
        <v>170</v>
      </c>
      <c r="E19" s="58" t="s">
        <v>166</v>
      </c>
      <c r="F19" s="63" t="s">
        <v>295</v>
      </c>
      <c r="G19" s="46">
        <f>-('прил2-14'!D180+G13+G16)</f>
        <v>-941686.7999999999</v>
      </c>
    </row>
    <row r="20" spans="4:7" ht="25.5">
      <c r="D20" s="52" t="s">
        <v>169</v>
      </c>
      <c r="E20" s="58" t="s">
        <v>166</v>
      </c>
      <c r="F20" s="63" t="s">
        <v>296</v>
      </c>
      <c r="G20" s="40">
        <f>954513.6+G14+G17</f>
        <v>954513.6</v>
      </c>
    </row>
    <row r="21" spans="4:6" ht="12.75">
      <c r="D21" s="1"/>
      <c r="E21" s="74"/>
      <c r="F21" s="1"/>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Типаева Марина Альбертовна</cp:lastModifiedBy>
  <cp:lastPrinted>2014-05-12T07:59:21Z</cp:lastPrinted>
  <dcterms:created xsi:type="dcterms:W3CDTF">1996-10-08T23:32:33Z</dcterms:created>
  <dcterms:modified xsi:type="dcterms:W3CDTF">2014-05-12T08:03:49Z</dcterms:modified>
  <cp:category/>
  <cp:version/>
  <cp:contentType/>
  <cp:contentStatus/>
</cp:coreProperties>
</file>