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7680" windowHeight="8970" activeTab="3"/>
  </bookViews>
  <sheets>
    <sheet name="прил2-14" sheetId="1" r:id="rId1"/>
    <sheet name="прил4" sheetId="2" r:id="rId2"/>
    <sheet name="выравн15_14" sheetId="3" r:id="rId3"/>
    <sheet name="заим,источ17,19_14" sheetId="4" r:id="rId4"/>
  </sheets>
  <definedNames/>
  <calcPr fullCalcOnLoad="1"/>
</workbook>
</file>

<file path=xl/sharedStrings.xml><?xml version="1.0" encoding="utf-8"?>
<sst xmlns="http://schemas.openxmlformats.org/spreadsheetml/2006/main" count="796" uniqueCount="409">
  <si>
    <t>Плата за выбросы загрязняющих веществ в атмосферный воздух стационарными объектами</t>
  </si>
  <si>
    <t>1 12 01010 01 0000 120</t>
  </si>
  <si>
    <t>Плата за выбросы загрязняющих веществ в атмосферный воздух передвижными объектами</t>
  </si>
  <si>
    <t>1 12 01020 01 0000 120</t>
  </si>
  <si>
    <t>Плата за сбросы загрязняющих веществ в водные объекты</t>
  </si>
  <si>
    <t>1 12 01030 01 0000 120</t>
  </si>
  <si>
    <t>Плата за размещение отходов производства и потребления</t>
  </si>
  <si>
    <t>1 12 01040 01 0000 120</t>
  </si>
  <si>
    <t>Управление культуры администрации муниципального образования г.Бодайбо и района</t>
  </si>
  <si>
    <t>Управление образования администрации муниципального образования г.Бодайбо и района</t>
  </si>
  <si>
    <t xml:space="preserve">Денежные взыскания (штрафы) за правонарушения в области дорожного движения </t>
  </si>
  <si>
    <t xml:space="preserve">Прочие денежные взыскания (штрафы) за правонарушения в области дорожного движения </t>
  </si>
  <si>
    <t>1 16 30030 01 0000 140</t>
  </si>
  <si>
    <t>Приложение 15</t>
  </si>
  <si>
    <t>Приложение 17</t>
  </si>
  <si>
    <t>Приложение 19</t>
  </si>
  <si>
    <t>* Номер кода главного администратора поступлений соответствует коду главного распорядителя бюджетных средств в ведомственной структуре расходов бюджета МО г.Бодайбо и района, утвержденной приложениями 11, 12 к решению Думы г.Бодайбо и района "О бюджете муниципального образования г.Бодайбо и района на 2014 год и на плановый период 2015 и 2016 годов"</t>
  </si>
  <si>
    <t>за счет средств областного бюджета</t>
  </si>
  <si>
    <t>2 02 02150 05 0000 151</t>
  </si>
  <si>
    <t>муниципального образования г.Бодайбо и района на 2014 год и на плановый период 2015 и 2016 годов</t>
  </si>
  <si>
    <t>2 02 02009 05 0000 151</t>
  </si>
  <si>
    <t>2 02 02999 05 0026 151</t>
  </si>
  <si>
    <t>за счет средств федерального бюджета</t>
  </si>
  <si>
    <t xml:space="preserve">   на ежемесячное денежное вознаграждение за классное руководство</t>
  </si>
  <si>
    <t xml:space="preserve">   по хранению, комплектованию, учету и использованию архивных документов, относящихся к государственной собственности Иркутской области</t>
  </si>
  <si>
    <t xml:space="preserve">   по предоставлению мер социальной поддержки многодетным и малоимущим семьям</t>
  </si>
  <si>
    <t xml:space="preserve">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</si>
  <si>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Объем средств, выделяемых бюджетам поселений из бюджета муниципального образования г.Бодайбо и района на выравнивание бюджетной обеспеченности поселений на 2014 год</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</si>
  <si>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</si>
  <si>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</si>
  <si>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Плата за иные виды негативного воздействия на окружающую среду</t>
  </si>
  <si>
    <t>Субсидии, предоставляемые местным бюджетам за счет средств федерального бюджета</t>
  </si>
  <si>
    <t>Субсидии бюджетам муниципальных районов на реализацию федеральных целевых программ (подпрограмма "Обеспечение жильем молодых семей")</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</si>
  <si>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(за счет средств федерального бюджета)</t>
  </si>
  <si>
    <t>2 02 02009 05 0029 151</t>
  </si>
  <si>
    <t xml:space="preserve">Долгосрочная целевая программа "Поддержка и развитие малого и среднего предпринимательства в Иркутской области" </t>
  </si>
  <si>
    <t>Субсидии бюджетам муниципальных районов на реализацию долгосрочной целевой программы Иркутской области "Поддержка и развитие малого и среднего предпринимательства в Иркутской области" (за счет средств областного бюджета)</t>
  </si>
  <si>
    <t>БЕЗВОЗМЕЗДНЫЕ ПОСТУПЛЕНИЯ ОТ НЕГОСУДАРСТВЕННЫХ ОРГАНИЗАЦИЙ</t>
  </si>
  <si>
    <t>2 04 00000 00 0000 180</t>
  </si>
  <si>
    <t>Безвозмездные поступления  от  негосударственных организаций в бюджеты муниципальных районов</t>
  </si>
  <si>
    <t>2 04 05000 05 0000 180</t>
  </si>
  <si>
    <t>Предоставление негосударственными организациями грантов для получателей средств бюджетов муниципальных районов</t>
  </si>
  <si>
    <t>Администрация муниципального образования г.Бодайбо и района</t>
  </si>
  <si>
    <t>Финансовое управление администрации г.Бодайбо и района</t>
  </si>
  <si>
    <t>1 16 33000 00 0000 140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</si>
  <si>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</si>
  <si>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</si>
  <si>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2 02 02999 05 0030 151</t>
  </si>
  <si>
    <t>2 02 02051 05 0000 151</t>
  </si>
  <si>
    <t>Субсидии бюджетам муниципальных районов на обеспечение жильем молодых семей</t>
  </si>
  <si>
    <t>2 04 05010 05 0000 180</t>
  </si>
  <si>
    <t>Предоставление негосударственными организациями грантов для получателей средств  бюджетов муниципальных районов</t>
  </si>
  <si>
    <t>2 04 05020 05 0000 180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</si>
  <si>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</si>
  <si>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2 04 05099 05 0000 180</t>
  </si>
  <si>
    <t>муниципального образования г. Бодайбо и района в 2014 году</t>
  </si>
  <si>
    <t>Налог, взимаемый в связи с применением патентной системы налогообложения</t>
  </si>
  <si>
    <t>1 05 04000 02 0000 110</t>
  </si>
  <si>
    <t>Налог, взимаемый в связи с применением патентной системы налогообложения, зачисляемый в бюджеты муниципальных районов</t>
  </si>
  <si>
    <t>1 05 04020 02 0000 110</t>
  </si>
  <si>
    <t>Государственная пошлина по делам, рассматриваемым в судах общей юрисдикции, мировыми судьями</t>
  </si>
  <si>
    <t>1 08 03000 01 0000 110</t>
  </si>
  <si>
    <t>Государственная  пошлина за государственную регистрацию, а также за совершение прочих юридически значимых действий</t>
  </si>
  <si>
    <t>1 08 07000 01 0000 110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</si>
  <si>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</si>
  <si>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</si>
  <si>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</si>
  <si>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</si>
  <si>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ОКАЗАНИЯ ПЛАТНЫХ УСЛУГ (РАБОТ) И КОМПЕНСАЦИИ ЗАТРАТ ГОСУДАРСТВА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</si>
  <si>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</si>
  <si>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1 16 08010 01 0000 140</t>
  </si>
  <si>
    <t>Денежные взыскания (штрафы) и иные суммы, взыскиваемые с лиц, виновных в совершении преступлений, и в возмещение ущерба имуществу</t>
  </si>
  <si>
    <t>1 16 21000 00 0000 140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</si>
  <si>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</si>
  <si>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</si>
  <si>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</si>
  <si>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Суммы по искам о возмещении вреда, причиненного окружающей среде</t>
  </si>
  <si>
    <t>815</t>
  </si>
  <si>
    <t>1 16 35000 00 0000 140</t>
  </si>
  <si>
    <t>Суммы по искам о возмещении вреда, причиненного окружающей среде, подлежащие зачислению в бюджеты муниципальных районов</t>
  </si>
  <si>
    <t>1 16 35030 05 0000 140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</si>
  <si>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</si>
  <si>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</si>
  <si>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907</t>
  </si>
  <si>
    <t>2 02 04014 05 0080 151</t>
  </si>
  <si>
    <t>2 07 05030 05 0000 180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</si>
  <si>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</si>
  <si>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муниципального образования г.Бодайбо и района на 2014 год</t>
  </si>
  <si>
    <t>01 03 01 00 05 0000 710</t>
  </si>
  <si>
    <t>01 03 01 00 05 0000 810</t>
  </si>
  <si>
    <t>Ревизионная комиссия муниципального образования г.Бодайбо и района</t>
  </si>
  <si>
    <t>муниципального образования г. Бодайбо и района на 2014 год</t>
  </si>
  <si>
    <t>Прочие безвозмездные поступления от негосударственных организаций в бюджеты муниципальных районов</t>
  </si>
  <si>
    <t>2 03 05099 05 0000 180</t>
  </si>
  <si>
    <t>Прочие безвозмездные поступления от государственных (муниципальных) организаций  в бюджеты муниципальных районов</t>
  </si>
  <si>
    <t>2 03 05010 05 0000 180</t>
  </si>
  <si>
    <t>Предоставление  государственными (муниципальными) организациями грантов для получателей средств бюджетов муниципальных районов</t>
  </si>
  <si>
    <t>2 03 05020 05 0000 180</t>
  </si>
  <si>
    <t>Поступления от денежных пожертвований, предоставляемых государственными (муниципальными) организациями  получателям средств  бюджетов муниципальных районов</t>
  </si>
  <si>
    <t>ВОЗВРАТ ОСТАТКОВ СУБСИДИЙ, СУБВЕНЦИЙ И ИНЫХ МЕЖБЮДЖЕТНЫХ ТРАНСФЕРТОВ, ИМЕЮЩИХ ЦЕЛЕВОЕ НАЗНАЧЕНИЕ, ПРОШЛЫХ ЛЕТ</t>
  </si>
  <si>
    <t>2 19 00000 00 0000 151</t>
  </si>
  <si>
    <t>2 19 05000 05 0000 151</t>
  </si>
  <si>
    <t>2 02 04025 05 0000 151</t>
  </si>
  <si>
    <t>Субвенции для осуществления органами местного самоуправления областных государственных полномочий</t>
  </si>
  <si>
    <t>2 02 02008 05 0000 151</t>
  </si>
  <si>
    <t>к решению  Думы г.Бодайбо и района</t>
  </si>
  <si>
    <t>Прогноз поступлений доходов в бюджет</t>
  </si>
  <si>
    <t>Наименование дохода</t>
  </si>
  <si>
    <t>Код бюджетной классификации</t>
  </si>
  <si>
    <t>НАЛОГОВЫЕ И НЕНАЛОГОВЫЕ ДОХОДЫ</t>
  </si>
  <si>
    <t>Код главного администратора*</t>
  </si>
  <si>
    <t>Субсидии бюджетам муниципальных районов на реализацию федеральных целевых программ</t>
  </si>
  <si>
    <t>2 02 04025 05 0091 151</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</si>
  <si>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</si>
  <si>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</si>
  <si>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</si>
  <si>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</si>
  <si>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</si>
  <si>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</si>
  <si>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</si>
  <si>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2014 год</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</si>
  <si>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</si>
  <si>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РФ, зачисляемая в бюджеты муниципальных районов</t>
  </si>
  <si>
    <t>НАЛОГИ НА ПРИБЫЛЬ, ДОХОДЫ</t>
  </si>
  <si>
    <t>1 01 00000 00 0000 000</t>
  </si>
  <si>
    <t>Налог на доходы физических лиц</t>
  </si>
  <si>
    <t>1 01 02000 01 0000 110</t>
  </si>
  <si>
    <t>1 01 02010 01 0000 110</t>
  </si>
  <si>
    <t>2 02 02999 05 0024 151</t>
  </si>
  <si>
    <t>2 02 04014 05 0079 151</t>
  </si>
  <si>
    <t>1 01 02020 01 0000 110</t>
  </si>
  <si>
    <t>1 01 02030 01 0000 110</t>
  </si>
  <si>
    <t>НАЛОГИ НА СОВОКУПНЫЙ ДОХОД</t>
  </si>
  <si>
    <t>1 05 00000 00 0000 000</t>
  </si>
  <si>
    <t>Единый налог на вмененный доход для отдельных видов деятельности</t>
  </si>
  <si>
    <t>1 08 00000 00 0000 000</t>
  </si>
  <si>
    <t>182</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</si>
  <si>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</si>
  <si>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</si>
  <si>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</si>
  <si>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</si>
  <si>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2 02 03999 05 0000 151</t>
  </si>
  <si>
    <t>Субвенции бюджетам муниципальных районов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</si>
  <si>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</si>
  <si>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</si>
  <si>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</si>
  <si>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Прочие межбюджетные трансферты, передаваемые бюджетам муниципальных районов</t>
  </si>
  <si>
    <t>Дотации бюджетам муниципальных районов на выравнивание бюджетной обеспеченности</t>
  </si>
  <si>
    <t>2 02 01999 05 0000 151</t>
  </si>
  <si>
    <t>Прочие дотации бюджетам муниципальных районов</t>
  </si>
  <si>
    <t>2 08 05000 05 0000 180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</si>
  <si>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</si>
  <si>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1 16 41000 01 0000 140</t>
  </si>
  <si>
    <t>Межбюджетные трансферты, передаваемые бюджетам муниципальных районов на комплектование книжных фондов библиотек муниципальных образований</t>
  </si>
  <si>
    <t xml:space="preserve"> 1 08 03010 01 0000 110</t>
  </si>
  <si>
    <t>ПЛАТЕЖИ ПРИ ПОЛЬЗОВАНИИ ПРИРОДНЫМИ РЕСУРСАМИ</t>
  </si>
  <si>
    <t>1 12 00000 00 0000 000</t>
  </si>
  <si>
    <t>Плата за негативное воздействие на окружающую среду</t>
  </si>
  <si>
    <t>1 12 01000 01 0000 120</t>
  </si>
  <si>
    <t>ШТРАФЫ, САНКЦИИ, ВОЗМЕЩЕНИЕ УЩЕРБА</t>
  </si>
  <si>
    <t>1 16 00000 00 0000 000</t>
  </si>
  <si>
    <t>Денежные взыскания (штрафы) за нарушение законодательства о налогах и сборах</t>
  </si>
  <si>
    <t>1 16 03000 00 0000 140</t>
  </si>
  <si>
    <t>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</si>
  <si>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</si>
  <si>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</si>
  <si>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</si>
  <si>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1 16 06000 01 0000 140</t>
  </si>
  <si>
    <t>2 02 03999 05 0010 151</t>
  </si>
  <si>
    <t>2 02 04999 05 0090 151</t>
  </si>
  <si>
    <t>Прочие поступления от денежных взысканий (штрафов) и иных сумм в возмещение ущерба</t>
  </si>
  <si>
    <t>БЕЗВОЗМЕЗДНЫЕ ПОСТУПЛЕНИЯ</t>
  </si>
  <si>
    <t xml:space="preserve"> 2 00 00000 00 0000 000</t>
  </si>
  <si>
    <t>2 02 00000 00 0000 000</t>
  </si>
  <si>
    <t>2 02 02000 00 0000 151</t>
  </si>
  <si>
    <t>Доходы, всего:</t>
  </si>
  <si>
    <t xml:space="preserve"> 1 00 00000 00 0000 000</t>
  </si>
  <si>
    <t>1 08 07084 01 1000 110</t>
  </si>
  <si>
    <t>Виды долговых обязательств (привлечение/погашение)</t>
  </si>
  <si>
    <t>Кредитные соглашения и договоры</t>
  </si>
  <si>
    <t>Получение кредитов по кредитным соглашениям и договорам, заключенным от имени РФ, муниципальных образований, государственных внебюджетных фондов, указанных в валюте РФ</t>
  </si>
  <si>
    <t>Погашение кредитов по кредитным соглашениям и договорам, заключенным от имени РФ, субъектов РФ, муниципальных образований, государственных внебюджетных фондов, указанным в валюте РФ</t>
  </si>
  <si>
    <t>тыс.руб.</t>
  </si>
  <si>
    <t>Наименование</t>
  </si>
  <si>
    <t>Код</t>
  </si>
  <si>
    <t>Источники внутреннего финансирования дефицита бюджета</t>
  </si>
  <si>
    <t>000</t>
  </si>
  <si>
    <t>1 05 02000 02 0000 110</t>
  </si>
  <si>
    <t>1 16 90000 00 0000 140</t>
  </si>
  <si>
    <t>Уменьшение прочих остатков денежных средств бюджетов муниципальных районов</t>
  </si>
  <si>
    <t xml:space="preserve">Увеличение прочих остатков денежных средств бюджетов муниципальных районов </t>
  </si>
  <si>
    <t>1 11 05035 05 0000 120</t>
  </si>
  <si>
    <t>Дотации бюджетам муниципальных районов на поддержку мер по обеспечению сбалансированности бюджетов</t>
  </si>
  <si>
    <t>Программа муниципальных внутренних заимствований</t>
  </si>
  <si>
    <t>к решению Думы г.Бодайбо и района</t>
  </si>
  <si>
    <t>1 05 01000 00 0000 110</t>
  </si>
  <si>
    <t>1 11 00000 00 0000 000</t>
  </si>
  <si>
    <t>1 11 05000 00 0000 120</t>
  </si>
  <si>
    <t>1 11 05010 00 0000 120</t>
  </si>
  <si>
    <t>(тыс. руб.)</t>
  </si>
  <si>
    <t>Наименование поселений</t>
  </si>
  <si>
    <t>1. Артемовское городское поселение</t>
  </si>
  <si>
    <t>2. Балахнинское городское поселение</t>
  </si>
  <si>
    <t>3. Бодайбинское городское поселение</t>
  </si>
  <si>
    <t>4. Жуинское сельское поселение</t>
  </si>
  <si>
    <t>5. Кропоткинское городское поселение</t>
  </si>
  <si>
    <t>5. Мамаканское городское поселение</t>
  </si>
  <si>
    <t>ИТОГО</t>
  </si>
  <si>
    <t>1 11 05030 00 0000 120</t>
  </si>
  <si>
    <t>1 16 08000 01 0000 140</t>
  </si>
  <si>
    <t>1 16 25030 01 0000 140</t>
  </si>
  <si>
    <t>Код адм.</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</si>
  <si>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</si>
  <si>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</si>
  <si>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1 16 25060 01 0000 140</t>
  </si>
  <si>
    <t>1 16 28000 01 0000 140</t>
  </si>
  <si>
    <t>1 16 30000 01 0000 140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</si>
  <si>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</si>
  <si>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2 02 04999 05 0000 151</t>
  </si>
  <si>
    <t>Изменение остатков средств на счетах по учету средств бюджета</t>
  </si>
  <si>
    <t>Приложение № 2</t>
  </si>
  <si>
    <t>Приложение 4</t>
  </si>
  <si>
    <t>Управление культуры администрации муниципального образования г. Бодайбо и района</t>
  </si>
  <si>
    <t>Управление образования администрации муниципального образования г. Бодайбо и района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</si>
  <si>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(сумма платежа)</t>
  </si>
  <si>
    <t>Денежные взыскания (штрафы) за нарушение законодательства Российской Федерации об электроэнергетике</t>
  </si>
  <si>
    <t>1 16 21010 05 0000 140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</si>
  <si>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t>
  </si>
  <si>
    <t>Денежные взыскания (штрафы) за нарушение законодательства Российской Федерации о недрах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</si>
  <si>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(прочие поступления)</t>
  </si>
  <si>
    <t>1 08 07150 01 1000 110</t>
  </si>
  <si>
    <t>Государственная пошлина за выдачу разрешения на установку рекламной конструкции (сумма платежа)</t>
  </si>
  <si>
    <t>1 08 07150 01 4000 110</t>
  </si>
  <si>
    <t>Государственная пошлина за выдачу разрешения на установку рекламной конструкции (прочие поступления)</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</si>
  <si>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</si>
  <si>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</si>
  <si>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2 18 05010 05 0000 151</t>
  </si>
  <si>
    <t>Государственная пошлина за выдачу разрешения на установку рекламной конструкции</t>
  </si>
  <si>
    <t>Прочие доходы от оказания платных услуг (работ)</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</si>
  <si>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</si>
  <si>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об охране и использовании животного мира</t>
  </si>
  <si>
    <t xml:space="preserve">Денежные взыскания (штрафы) за нарушение земельного законодательства </t>
  </si>
  <si>
    <t>1 17 0000 00 0000 000</t>
  </si>
  <si>
    <t>Субсидии бюджетам бюджетной системы Российской Федерации (межбюджетные субсидии)</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</si>
  <si>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</si>
  <si>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2 02 01001 05 0000 151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</si>
  <si>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</si>
  <si>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1 09 00000 00 0000 000</t>
  </si>
  <si>
    <t>1 13 00000 00 0000 000</t>
  </si>
  <si>
    <t>ЗАДОЛЖЕННОСТЬ И ПЕРЕРАСЧЕТЫ ПО ОТМЕНЕННЫМ НАЛОГАМ, СБОРАМ И ИНЫМ ОБЯЗАТЕЛЬНЫМ ПЛАТЕЖАМ</t>
  </si>
  <si>
    <t>2 02 03999 05 0001 151</t>
  </si>
  <si>
    <t>904</t>
  </si>
  <si>
    <t>903</t>
  </si>
  <si>
    <t>905</t>
  </si>
  <si>
    <t>2 02 02999 05 0021 151</t>
  </si>
  <si>
    <t>2 02 03022 05 0000 151</t>
  </si>
  <si>
    <t>1 14 06000 00 0000 430</t>
  </si>
  <si>
    <t>1 14 06010 00 0000 430</t>
  </si>
  <si>
    <t>2 02 02999 05 0022 151</t>
  </si>
  <si>
    <t>Иные межбюджетные трансферты</t>
  </si>
  <si>
    <t>1 01 02040 01 0000 110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</si>
  <si>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</si>
  <si>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</si>
  <si>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</si>
  <si>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</si>
  <si>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</si>
  <si>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</si>
  <si>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Прочие субсидии бюджетам муниципальных районов</t>
  </si>
  <si>
    <t>Прочие субвенции бюджетам муниципальных районов</t>
  </si>
  <si>
    <t>Получение кредитов от кредитных организаций бюджетами муниципальных районов в валюте Российской Федерации</t>
  </si>
  <si>
    <t>188</t>
  </si>
  <si>
    <t xml:space="preserve">Субвенции бюджетам муниципальных районов на ежемесячное денежное вознаграждение за классное руководство </t>
  </si>
  <si>
    <t>2 02 03026 05 0000 151</t>
  </si>
  <si>
    <t>1 11 05013 10 0000 120</t>
  </si>
  <si>
    <t>1 13 02995 05 0000 130</t>
  </si>
  <si>
    <t>Прочие доходы от  компенсации затрат бюджетов муниципальных районов</t>
  </si>
  <si>
    <t>1 14 02053 05 0000 410</t>
  </si>
  <si>
    <t>1 14 06013 10 0000 430</t>
  </si>
  <si>
    <t>1 13 01995 05 0000 130</t>
  </si>
  <si>
    <t>1 13 01990 00 0000 130</t>
  </si>
  <si>
    <t>Прочие доходы от оказания платных услуг (работ) получателями средств бюджетов муниципальных районов</t>
  </si>
  <si>
    <t>1 16 25000 00 0000 140</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</si>
  <si>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</si>
  <si>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</si>
  <si>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Бюджетные кредиты от других бюджетов бюджетной системы Российской федерации</t>
  </si>
  <si>
    <t>2 07 00000 00 0000 180</t>
  </si>
  <si>
    <t>2 07 05000 05 0000 180</t>
  </si>
  <si>
    <t>ПРОЧИЕ БЕЗВОЗМЕЗДНЫЕ ПОСТУПЛЕНИЯ</t>
  </si>
  <si>
    <t>Прочие безвозмездные поступления в бюджеты муниципальных районов</t>
  </si>
  <si>
    <t>2 18 05010 05 0000 180</t>
  </si>
  <si>
    <t>Доходы бюджетов муниципальных районов от возврата бюджетными учреждениями остатков субсидий прошлых лет</t>
  </si>
  <si>
    <t>МКУ "Управление капитального строительства администрации г.Бодайбо и района"</t>
  </si>
  <si>
    <t>МКУ "Архив администрации г.Бодайбо и района"</t>
  </si>
  <si>
    <t>БЕЗВОЗМЕЗДНЫЕ ПОСТУПЛЕНИЯ ОТ ДРУГИХ БЮДЖЕТОВ БЮДЖЕТНОЙ СИСТЕМЫ РОССИЙСКОЙ ФЕДЕРАЦИИ</t>
  </si>
  <si>
    <t>2 02 04000 00 0000 151</t>
  </si>
  <si>
    <t>2 02 04014 00 0000 151</t>
  </si>
  <si>
    <t>2 02 04014 05 0000 151</t>
  </si>
  <si>
    <t>2 02 04014 05 0064 151</t>
  </si>
  <si>
    <t>161</t>
  </si>
  <si>
    <t>к решению Думы г. Бодайбо и района</t>
  </si>
  <si>
    <t>Гл. адм.</t>
  </si>
  <si>
    <t>048</t>
  </si>
  <si>
    <t>Главные администраторы доходов бюджета</t>
  </si>
  <si>
    <t>1 08 07084 01 4000 110</t>
  </si>
  <si>
    <t>Прогноз 2014 года</t>
  </si>
  <si>
    <t>1 16 25010 01 6000 140</t>
  </si>
  <si>
    <t>1 05 01012 01 3000 110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</si>
  <si>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и казенных), в части реализации основных средств по указанному имуществу</t>
  </si>
  <si>
    <t>1 11 09045 05 0000 120</t>
  </si>
  <si>
    <t>Единый сельскохозяйственный налог</t>
  </si>
  <si>
    <t>1 05 03000 01 0000 110</t>
  </si>
  <si>
    <t>1 16 25050 01 0000 140</t>
  </si>
  <si>
    <t>1 16 33050 05 0000 140</t>
  </si>
  <si>
    <t>Доходы от продажи земельных участков, государственная собственность на которые не разграничена и которые расположены в границах поселений</t>
  </si>
  <si>
    <t>2 02 02999 05 0000 151</t>
  </si>
  <si>
    <t>2 02 02999 05 0028 151</t>
  </si>
  <si>
    <t>2 02 03000 00 0000 151</t>
  </si>
  <si>
    <t>Субвенции бюджетам субъектов Российской Федерации и муниципальных образований</t>
  </si>
  <si>
    <t>2 02 03021 05 0000 151</t>
  </si>
  <si>
    <t>2 02 03024 05 0011 151</t>
  </si>
  <si>
    <t>2 02 03024 05 0012 151</t>
  </si>
  <si>
    <t>2 02 03024 05 0015 151</t>
  </si>
  <si>
    <t>2 02 03024 05 0016 151</t>
  </si>
  <si>
    <t>2 02 03024 05 0017 151</t>
  </si>
  <si>
    <t>2 02 03024 05 0019 151</t>
  </si>
  <si>
    <t>902</t>
  </si>
  <si>
    <t>Источники внутреннего финансирования дефицитов бюджетов</t>
  </si>
  <si>
    <t>01 00 00 00 00 0000 000</t>
  </si>
  <si>
    <t>01 02 00 00 05 0000 710</t>
  </si>
  <si>
    <t>01 02 00 00 05 0000 810</t>
  </si>
  <si>
    <t>Погашение бюджетами муниципальных районов кредитов от кредитных организаций в валюте Российской Федерации</t>
  </si>
  <si>
    <t>01 02 00 00 00 0000 000</t>
  </si>
  <si>
    <t>Кредиты кредитных организаций в валюте Российской Федерации</t>
  </si>
  <si>
    <t>01 03 00 00 00 0000 000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</si>
  <si>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</si>
  <si>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</si>
  <si>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01 05 00 00 00 0000 000</t>
  </si>
  <si>
    <t>01 05 02 01 05 0000 510</t>
  </si>
  <si>
    <t>01 05 02 01 05 0000 610</t>
  </si>
  <si>
    <t>1 11 09000 00 0000 120</t>
  </si>
  <si>
    <t>1 11 09040 00 0000 120</t>
  </si>
  <si>
    <t>ДОХОДЫ ОТ ПРОДАЖИ МАТЕРИАЛЬНЫХ И НЕМАТЕРИАЛЬНЫХ АКТИВОВ</t>
  </si>
  <si>
    <t>1 14 00000 00 0000 000</t>
  </si>
  <si>
    <t>1 14 02000 00 0000 000</t>
  </si>
  <si>
    <t>Доходы от продажи земельных участков, государственная собственность на которые не разграничена</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</si>
  <si>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</si>
  <si>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</si>
  <si>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2 02 03007 05 0000 151</t>
  </si>
  <si>
    <t>ПРОЧИЕ НЕНАЛОГОВЫЕ ДОХОДЫ</t>
  </si>
  <si>
    <t xml:space="preserve">   в области производства и оборота этилового спирта, алкогольной и спиртосодержащей продукции</t>
  </si>
  <si>
    <t xml:space="preserve">   по определению персонального состава и обеспечению деятельности административных комиссий</t>
  </si>
  <si>
    <t>Субсидии, предоставляемые местным бюджетам за счет средств областного бюджета</t>
  </si>
  <si>
    <t>Субвенции, предоставляемые местным бюджетам</t>
  </si>
  <si>
    <t xml:space="preserve">   в сфере труда</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</si>
  <si>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</si>
  <si>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</si>
  <si>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1 12 01050 01 0000 120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</si>
  <si>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i/>
        <vertAlign val="superscript"/>
        <sz val="10"/>
        <rFont val="Times New Roman"/>
        <family val="1"/>
      </rPr>
      <t>1</t>
    </r>
    <r>
      <rPr>
        <i/>
        <sz val="10"/>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</si>
  <si>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i/>
        <vertAlign val="superscript"/>
        <sz val="10"/>
        <rFont val="Times New Roman"/>
        <family val="1"/>
      </rPr>
      <t>1</t>
    </r>
    <r>
      <rPr>
        <i/>
        <sz val="10"/>
        <rFont val="Times New Roman"/>
        <family val="1"/>
      </rPr>
      <t xml:space="preserve"> Налогового кодекса Российской Федерации</t>
    </r>
  </si>
  <si>
    <t>1 16 30014 01 0000 140</t>
  </si>
  <si>
    <t>498</t>
  </si>
  <si>
    <t>1 16 30010 01 0000 140</t>
  </si>
  <si>
    <t>1 16 43000 01 0000 140</t>
  </si>
  <si>
    <t>1 16 45000 01 0000 140</t>
  </si>
  <si>
    <t>2 02 01003 05 0000 151</t>
  </si>
  <si>
    <t>доходов бюджета</t>
  </si>
  <si>
    <t>1 05 01011 01 0000 110</t>
  </si>
  <si>
    <t>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</si>
  <si>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</si>
  <si>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1 05 01022 01 0000 110</t>
  </si>
  <si>
    <t>Минимальный налог, зачисляемый в бюджеты субъектов Российской Федерации</t>
  </si>
  <si>
    <t>1 05 01050 01 0000 110</t>
  </si>
  <si>
    <t>1 05 02010 02 0000 110</t>
  </si>
  <si>
    <t>Единый налог на вмененный доход для отдельных видов деятельности (за налоговые периоды, истекшие до 1 января 2011 года)</t>
  </si>
  <si>
    <t>1 05 02020 02 0000 110</t>
  </si>
  <si>
    <t>1 05 03010 01 0000 110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</si>
  <si>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</si>
  <si>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</si>
  <si>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</si>
  <si>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</si>
  <si>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</si>
  <si>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в сфере обращения с безнадзорными собаками и кошками</t>
  </si>
  <si>
    <t>2 02 03024 05 0013 151</t>
  </si>
  <si>
    <t xml:space="preserve">   на исполнение судебных актов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вынесенных в соответствии с Законом Иркутской области от 22.06.2010 №50-ОЗ "О дополнительных гарантиях прав детей-сирот и детей, оставшихся без попечения родителей, на жилое помещение в Иркутской области" и Законом Иркутской области от 29.06.2010 №52-ОЗ "О наделении органов местного самоуправления областными государственными полномочиями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социального найма в Иркутской области</t>
  </si>
  <si>
    <t>в том числе за счет:</t>
  </si>
  <si>
    <t>средств местного бюджета</t>
  </si>
  <si>
    <t>20% от субсидии на реализацию муниципальных программ повышения эффективности бюджетных расходов</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</si>
  <si>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</si>
  <si>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</si>
  <si>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</si>
  <si>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2 18 00000 00 0000 000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</si>
  <si>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</si>
  <si>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2 18 05000 05 0000 151</t>
  </si>
  <si>
    <t>Субсидии на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</si>
  <si>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Межбюджетные трансферты, передаваемые бюджету муниципального района из бюджетов поселений на осуществление полномочий в соответствии с заключенными соглашениями по организации строительства жилого дома в пос.Артемовский Бодайбинского района</t>
  </si>
  <si>
    <t>2 02 04014 05 0061 151</t>
  </si>
  <si>
    <t xml:space="preserve">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решению вопросов утверждения подготовленной на основе генеральных планов поселения документации по планировке территории, выдачи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изъятия, в том числе путем выкупа, земельных участков в границах поселения для муниципальных нужд, осуществления земельного контроля за использованием земель муниципальных образований Бодайбинского района </t>
  </si>
  <si>
    <t>Межбюджетные трансферты, передаваемые бюджету муниципального района из бюджетов поселений в соответствии с заключенными соглашениями о передаче осуществления полномочий по организации и проведению мероприятий по определению поставщиков (подрядчиков, исполнителей)</t>
  </si>
  <si>
    <t>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осуществлению внешнего муниципального финансового контроля</t>
  </si>
  <si>
    <t>Дотации на выравнивание бюджетной обеспеченности поселений, рассчитанные в соответствии с приложением 9 к Закону Иркутской области от 22.10.2013 № 74-оз "О межбюджетных трансфертах и нормативах отчислений доходов в местные бюджеты"</t>
  </si>
  <si>
    <t xml:space="preserve">   Субсидии на осуществление мероприятий в области приобретения и доставки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</si>
  <si>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 основного общего,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 находящихся под диспансерным наблюдением у фтизиатра по IV и VI группам</t>
  </si>
  <si>
    <t>Субсидии бюджетам муниципальных районов на реализацию мероприятий, направленных на повышение эффективности бюджетных расходов муниципальных образований</t>
  </si>
  <si>
    <t xml:space="preserve">Субсидии бюджетам муниципальных образований Иркутской области на развитие домов культуры </t>
  </si>
  <si>
    <t>Субсидии бюджетам муниципальных образований Иркутской области на развитие публичных центров правовой, деловой и социально значимой информации центральных районных библиотек в Иркутской области</t>
  </si>
  <si>
    <t>от 14.03.2014 г. №_3-па</t>
  </si>
  <si>
    <t>от _14.03.2014 г. №_3-па____</t>
  </si>
  <si>
    <t>от _14.03.2014 г. № 3-па</t>
  </si>
  <si>
    <t>от _14.03.2014 г. №_3-па</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</si>
</sst>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_(* #,##0.0_);_(* \(#,##0.0\);_(* &quot;-&quot;??_);_(@_)"/>
    <numFmt numFmtId="178" formatCode="0.0000"/>
    <numFmt numFmtId="179" formatCode="0.000"/>
    <numFmt numFmtId="180" formatCode="0.0"/>
    <numFmt numFmtId="181" formatCode="_(* #,##0.000_);_(* \(#,##0.000\);_(* &quot;-&quot;??_);_(@_)"/>
    <numFmt numFmtId="182" formatCode="_(* #,##0.0000_);_(* \(#,##0.0000\);_(* &quot;-&quot;??_);_(@_)"/>
    <numFmt numFmtId="183" formatCode="_(* #,##0.00000_);_(* \(#,##0.00000\);_(* &quot;-&quot;??_);_(@_)"/>
    <numFmt numFmtId="184" formatCode="_(* #,##0.000000_);_(* \(#,##0.000000\);_(* &quot;-&quot;??_);_(@_)"/>
    <numFmt numFmtId="185" formatCode="_(* #,##0.0000000_);_(* \(#,##0.0000000\);_(* &quot;-&quot;??_);_(@_)"/>
    <numFmt numFmtId="186" formatCode="_-* #,##0_р_._-;\-* #,##0_р_._-;_-* &quot;-&quot;??_р_._-;_-@_-"/>
    <numFmt numFmtId="187" formatCode="_-* #,##0.0_р_._-;\-* #,##0.0_р_._-;_-* &quot;-&quot;?_р_._-;_-@_-"/>
    <numFmt numFmtId="188" formatCode="#,##0.0"/>
    <numFmt numFmtId="189" formatCode="#,##0.0_р_."/>
    <numFmt numFmtId="190" formatCode="_-* #,##0.0_р_._-;\-* #,##0.0_р_._-;_-* &quot;-&quot;??_р_._-;_-@_-"/>
  </numFmts>
  <fonts count="54">
    <font>
      <sz val="10"/>
      <name val="Arial"/>
      <family val="0"/>
    </font>
    <font>
      <sz val="10"/>
      <name val="Times New Roman"/>
      <family val="1"/>
    </font>
    <font>
      <sz val="8"/>
      <name val="Arial"/>
      <family val="2"/>
    </font>
    <font>
      <sz val="10"/>
      <color indexed="10"/>
      <name val="Times New Roman"/>
      <family val="1"/>
    </font>
    <font>
      <b/>
      <sz val="10"/>
      <name val="Times New Roman"/>
      <family val="1"/>
    </font>
    <font>
      <u val="single"/>
      <sz val="10"/>
      <color indexed="12"/>
      <name val="Arial"/>
      <family val="2"/>
    </font>
    <font>
      <u val="single"/>
      <sz val="10"/>
      <color indexed="36"/>
      <name val="Arial"/>
      <family val="2"/>
    </font>
    <font>
      <sz val="9"/>
      <name val="Times New Roman"/>
      <family val="1"/>
    </font>
    <font>
      <sz val="14"/>
      <color indexed="10"/>
      <name val="Times New Roman"/>
      <family val="1"/>
    </font>
    <font>
      <sz val="14"/>
      <color indexed="10"/>
      <name val="TimesNewRomanPSMT"/>
      <family val="0"/>
    </font>
    <font>
      <i/>
      <sz val="10"/>
      <name val="Times New Roman"/>
      <family val="1"/>
    </font>
    <font>
      <b/>
      <i/>
      <sz val="10"/>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0"/>
      <color indexed="10"/>
      <name val="Times New Roman"/>
      <family val="1"/>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i/>
      <sz val="10"/>
      <color rgb="FFFF0000"/>
      <name val="Times New Roman"/>
      <family val="1"/>
    </font>
    <font>
      <sz val="10"/>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hair"/>
      <right style="hair"/>
      <top style="hair"/>
      <bottom style="hair"/>
    </border>
    <border>
      <left style="hair"/>
      <right style="hair"/>
      <top>
        <color indexed="63"/>
      </top>
      <bottom style="hair"/>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6"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33">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4" fillId="0" borderId="0" xfId="0" applyFont="1" applyAlignment="1">
      <alignment/>
    </xf>
    <xf numFmtId="0" fontId="7" fillId="0" borderId="0" xfId="0" applyFont="1" applyAlignment="1">
      <alignment horizontal="right"/>
    </xf>
    <xf numFmtId="0" fontId="1" fillId="0" borderId="10" xfId="0" applyFont="1" applyBorder="1" applyAlignment="1">
      <alignment horizontal="center" vertical="center" wrapText="1"/>
    </xf>
    <xf numFmtId="0" fontId="1" fillId="0" borderId="0" xfId="0" applyFont="1" applyFill="1" applyAlignment="1">
      <alignment/>
    </xf>
    <xf numFmtId="0" fontId="1" fillId="0" borderId="0" xfId="0" applyFont="1" applyFill="1" applyAlignment="1">
      <alignment horizontal="right"/>
    </xf>
    <xf numFmtId="0" fontId="4" fillId="0" borderId="0" xfId="0" applyFont="1" applyFill="1" applyBorder="1" applyAlignment="1">
      <alignment horizontal="center"/>
    </xf>
    <xf numFmtId="49" fontId="1" fillId="0" borderId="0" xfId="0" applyNumberFormat="1" applyFont="1" applyFill="1" applyBorder="1" applyAlignment="1">
      <alignment horizontal="center" vertical="center" wrapText="1"/>
    </xf>
    <xf numFmtId="0" fontId="4" fillId="0" borderId="0" xfId="0" applyFont="1" applyBorder="1" applyAlignment="1">
      <alignment horizontal="center"/>
    </xf>
    <xf numFmtId="0" fontId="3" fillId="0" borderId="0" xfId="0" applyFont="1" applyFill="1" applyAlignment="1">
      <alignment/>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Alignment="1">
      <alignment horizontal="right" vertical="center"/>
    </xf>
    <xf numFmtId="49" fontId="4" fillId="0" borderId="0" xfId="0" applyNumberFormat="1" applyFont="1" applyAlignment="1">
      <alignment/>
    </xf>
    <xf numFmtId="0" fontId="1" fillId="0" borderId="10" xfId="0" applyFont="1" applyFill="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justify" vertical="top" wrapText="1"/>
    </xf>
    <xf numFmtId="0" fontId="3" fillId="0" borderId="0" xfId="0" applyFont="1" applyFill="1" applyBorder="1" applyAlignment="1">
      <alignment horizontal="center" vertical="center" wrapText="1"/>
    </xf>
    <xf numFmtId="0" fontId="3" fillId="0" borderId="11" xfId="0" applyFont="1" applyFill="1" applyBorder="1" applyAlignment="1">
      <alignment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8" fillId="0" borderId="0" xfId="0" applyFont="1" applyAlignment="1">
      <alignment horizontal="center" vertical="top" wrapText="1"/>
    </xf>
    <xf numFmtId="0" fontId="9" fillId="0" borderId="0" xfId="0" applyFont="1" applyAlignment="1">
      <alignment horizontal="justify" vertical="top" wrapText="1"/>
    </xf>
    <xf numFmtId="49" fontId="4" fillId="33" borderId="10" xfId="0" applyNumberFormat="1" applyFont="1" applyFill="1" applyBorder="1" applyAlignment="1">
      <alignment horizontal="right" vertical="center" wrapText="1"/>
    </xf>
    <xf numFmtId="0" fontId="4" fillId="33"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right" vertical="center" wrapText="1"/>
    </xf>
    <xf numFmtId="0" fontId="1" fillId="0" borderId="10" xfId="0" applyFont="1" applyFill="1" applyBorder="1" applyAlignment="1">
      <alignment/>
    </xf>
    <xf numFmtId="49" fontId="1" fillId="0" borderId="10" xfId="0" applyNumberFormat="1" applyFont="1" applyFill="1" applyBorder="1" applyAlignment="1">
      <alignment horizontal="right" vertical="center"/>
    </xf>
    <xf numFmtId="0" fontId="10" fillId="0" borderId="10" xfId="0" applyFont="1" applyFill="1" applyBorder="1" applyAlignment="1">
      <alignment horizontal="left" vertical="center" wrapText="1"/>
    </xf>
    <xf numFmtId="49" fontId="10" fillId="0" borderId="10" xfId="0" applyNumberFormat="1" applyFont="1" applyFill="1" applyBorder="1" applyAlignment="1">
      <alignment horizontal="right" vertical="center" wrapText="1"/>
    </xf>
    <xf numFmtId="0" fontId="1" fillId="0" borderId="10" xfId="0" applyFont="1" applyFill="1" applyBorder="1" applyAlignment="1">
      <alignment vertical="center" wrapText="1"/>
    </xf>
    <xf numFmtId="0" fontId="10" fillId="0" borderId="10" xfId="0" applyFont="1" applyFill="1" applyBorder="1" applyAlignment="1">
      <alignment vertical="center" wrapText="1"/>
    </xf>
    <xf numFmtId="0" fontId="1" fillId="0" borderId="10" xfId="0" applyFont="1" applyFill="1" applyBorder="1" applyAlignment="1">
      <alignment wrapText="1"/>
    </xf>
    <xf numFmtId="0" fontId="10" fillId="0" borderId="10" xfId="0" applyFont="1" applyFill="1" applyBorder="1" applyAlignment="1">
      <alignment wrapText="1"/>
    </xf>
    <xf numFmtId="0" fontId="1" fillId="0" borderId="11" xfId="0" applyFont="1" applyFill="1" applyBorder="1" applyAlignment="1">
      <alignment horizontal="left" vertical="center" wrapText="1"/>
    </xf>
    <xf numFmtId="49" fontId="1" fillId="0" borderId="11" xfId="0" applyNumberFormat="1" applyFont="1" applyFill="1" applyBorder="1" applyAlignment="1">
      <alignment horizontal="right" vertical="center" wrapText="1"/>
    </xf>
    <xf numFmtId="0" fontId="10" fillId="0" borderId="11" xfId="0" applyFont="1" applyFill="1" applyBorder="1" applyAlignment="1">
      <alignment horizontal="left" vertical="center" wrapText="1"/>
    </xf>
    <xf numFmtId="49" fontId="10" fillId="0" borderId="11" xfId="0" applyNumberFormat="1" applyFont="1" applyFill="1" applyBorder="1" applyAlignment="1">
      <alignment horizontal="right" vertical="center" wrapText="1"/>
    </xf>
    <xf numFmtId="0" fontId="4" fillId="33" borderId="10" xfId="0" applyFont="1" applyFill="1" applyBorder="1" applyAlignment="1">
      <alignment horizontal="left" wrapText="1"/>
    </xf>
    <xf numFmtId="0" fontId="10" fillId="34" borderId="10" xfId="0" applyFont="1" applyFill="1" applyBorder="1" applyAlignment="1">
      <alignment vertical="center" wrapText="1"/>
    </xf>
    <xf numFmtId="49" fontId="10" fillId="34" borderId="10" xfId="0" applyNumberFormat="1" applyFont="1" applyFill="1" applyBorder="1" applyAlignment="1">
      <alignment horizontal="right" vertical="center" wrapText="1"/>
    </xf>
    <xf numFmtId="0" fontId="4" fillId="0" borderId="10" xfId="0" applyFont="1" applyFill="1" applyBorder="1" applyAlignment="1">
      <alignment wrapText="1"/>
    </xf>
    <xf numFmtId="49" fontId="4" fillId="0" borderId="10" xfId="0" applyNumberFormat="1" applyFont="1" applyFill="1" applyBorder="1" applyAlignment="1">
      <alignment horizontal="right" vertical="center" wrapText="1"/>
    </xf>
    <xf numFmtId="0" fontId="4"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1" fillId="0" borderId="10" xfId="0" applyFont="1" applyFill="1" applyBorder="1" applyAlignment="1">
      <alignment horizontal="left" wrapText="1"/>
    </xf>
    <xf numFmtId="188" fontId="4" fillId="33" borderId="10" xfId="60" applyNumberFormat="1" applyFont="1" applyFill="1" applyBorder="1" applyAlignment="1">
      <alignment horizontal="right" vertical="center"/>
    </xf>
    <xf numFmtId="177" fontId="1" fillId="0" borderId="10" xfId="60" applyNumberFormat="1" applyFont="1" applyFill="1" applyBorder="1" applyAlignment="1">
      <alignment horizontal="right" vertical="center"/>
    </xf>
    <xf numFmtId="177" fontId="1" fillId="0" borderId="10" xfId="60" applyNumberFormat="1" applyFont="1" applyFill="1" applyBorder="1" applyAlignment="1">
      <alignment horizontal="right"/>
    </xf>
    <xf numFmtId="177" fontId="10" fillId="0" borderId="10" xfId="60" applyNumberFormat="1" applyFont="1" applyFill="1" applyBorder="1" applyAlignment="1">
      <alignment horizontal="right" vertical="center"/>
    </xf>
    <xf numFmtId="177" fontId="1" fillId="0" borderId="10" xfId="60" applyNumberFormat="1" applyFont="1" applyFill="1" applyBorder="1" applyAlignment="1">
      <alignment horizontal="right" vertical="center" wrapText="1"/>
    </xf>
    <xf numFmtId="177" fontId="1" fillId="0" borderId="10" xfId="60" applyNumberFormat="1" applyFont="1" applyFill="1" applyBorder="1" applyAlignment="1">
      <alignment vertical="center"/>
    </xf>
    <xf numFmtId="177" fontId="4" fillId="33" borderId="10" xfId="60" applyNumberFormat="1" applyFont="1" applyFill="1" applyBorder="1" applyAlignment="1">
      <alignment horizontal="right" vertical="center"/>
    </xf>
    <xf numFmtId="177" fontId="4" fillId="0" borderId="10" xfId="60" applyNumberFormat="1" applyFont="1" applyFill="1" applyBorder="1" applyAlignment="1">
      <alignment horizontal="right" vertical="center" wrapText="1"/>
    </xf>
    <xf numFmtId="177" fontId="4" fillId="0" borderId="10" xfId="60" applyNumberFormat="1" applyFont="1" applyFill="1" applyBorder="1" applyAlignment="1">
      <alignment horizontal="right" vertical="center"/>
    </xf>
    <xf numFmtId="188" fontId="10" fillId="0" borderId="10" xfId="60" applyNumberFormat="1" applyFont="1" applyFill="1" applyBorder="1" applyAlignment="1">
      <alignment horizontal="right" vertical="center"/>
    </xf>
    <xf numFmtId="171" fontId="1" fillId="0" borderId="10" xfId="60" applyFont="1" applyFill="1" applyBorder="1" applyAlignment="1">
      <alignment horizontal="right" vertical="center"/>
    </xf>
    <xf numFmtId="49" fontId="10" fillId="0" borderId="10" xfId="0" applyNumberFormat="1" applyFont="1" applyFill="1" applyBorder="1" applyAlignment="1">
      <alignment horizontal="left" vertical="center" wrapText="1"/>
    </xf>
    <xf numFmtId="0" fontId="1" fillId="0" borderId="10" xfId="0" applyFont="1" applyBorder="1" applyAlignment="1">
      <alignment/>
    </xf>
    <xf numFmtId="0" fontId="1" fillId="0" borderId="10" xfId="0" applyFont="1" applyBorder="1" applyAlignment="1">
      <alignment vertical="center" wrapText="1"/>
    </xf>
    <xf numFmtId="0" fontId="1" fillId="0" borderId="10" xfId="0" applyFont="1" applyBorder="1" applyAlignment="1">
      <alignment horizontal="justify" vertical="center" wrapText="1"/>
    </xf>
    <xf numFmtId="49" fontId="1" fillId="0" borderId="1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4" fillId="0" borderId="10" xfId="0" applyFont="1" applyBorder="1" applyAlignment="1">
      <alignment/>
    </xf>
    <xf numFmtId="0" fontId="10" fillId="0" borderId="10" xfId="0" applyFont="1" applyBorder="1" applyAlignment="1">
      <alignment vertical="center" wrapText="1"/>
    </xf>
    <xf numFmtId="0" fontId="4" fillId="0" borderId="10" xfId="0" applyFont="1" applyBorder="1" applyAlignment="1">
      <alignment vertical="center" wrapText="1"/>
    </xf>
    <xf numFmtId="49" fontId="4" fillId="0" borderId="10" xfId="0" applyNumberFormat="1" applyFont="1" applyBorder="1" applyAlignment="1">
      <alignment horizontal="right" vertical="center" wrapText="1"/>
    </xf>
    <xf numFmtId="0" fontId="4" fillId="0" borderId="10" xfId="0" applyFont="1" applyBorder="1" applyAlignment="1">
      <alignment horizontal="right" vertical="center" wrapText="1"/>
    </xf>
    <xf numFmtId="49" fontId="1" fillId="0" borderId="10" xfId="0" applyNumberFormat="1" applyFont="1" applyBorder="1" applyAlignment="1">
      <alignment horizontal="right" vertical="center" wrapText="1"/>
    </xf>
    <xf numFmtId="49" fontId="1" fillId="0" borderId="10" xfId="0" applyNumberFormat="1" applyFont="1" applyBorder="1" applyAlignment="1">
      <alignment horizontal="right" vertical="center"/>
    </xf>
    <xf numFmtId="49" fontId="10" fillId="0" borderId="10" xfId="0" applyNumberFormat="1" applyFont="1" applyBorder="1" applyAlignment="1">
      <alignment horizontal="right" vertical="center" wrapText="1"/>
    </xf>
    <xf numFmtId="49" fontId="10" fillId="0" borderId="10" xfId="0" applyNumberFormat="1" applyFont="1" applyBorder="1" applyAlignment="1">
      <alignment horizontal="right" vertical="center"/>
    </xf>
    <xf numFmtId="0" fontId="11" fillId="0" borderId="10" xfId="0" applyFont="1" applyBorder="1" applyAlignment="1">
      <alignment vertical="center" wrapText="1"/>
    </xf>
    <xf numFmtId="49" fontId="11" fillId="0" borderId="10" xfId="0" applyNumberFormat="1" applyFont="1" applyBorder="1" applyAlignment="1">
      <alignment horizontal="right" vertical="center" wrapText="1"/>
    </xf>
    <xf numFmtId="49" fontId="11" fillId="0" borderId="10" xfId="0" applyNumberFormat="1" applyFont="1" applyBorder="1" applyAlignment="1">
      <alignment horizontal="right" vertical="center"/>
    </xf>
    <xf numFmtId="0" fontId="10" fillId="0" borderId="10" xfId="0" applyFont="1" applyBorder="1" applyAlignment="1">
      <alignment horizontal="right" vertical="center"/>
    </xf>
    <xf numFmtId="0" fontId="1" fillId="0" borderId="13" xfId="0" applyFont="1" applyFill="1" applyBorder="1" applyAlignment="1">
      <alignment wrapText="1"/>
    </xf>
    <xf numFmtId="0" fontId="1" fillId="0" borderId="0" xfId="0" applyFont="1" applyFill="1" applyBorder="1" applyAlignment="1">
      <alignment horizontal="left" vertical="center" wrapText="1"/>
    </xf>
    <xf numFmtId="49" fontId="10" fillId="0" borderId="14" xfId="0" applyNumberFormat="1" applyFont="1" applyBorder="1" applyAlignment="1" applyProtection="1">
      <alignment horizontal="center" vertical="center" wrapText="1"/>
      <protection/>
    </xf>
    <xf numFmtId="49" fontId="10" fillId="0" borderId="15" xfId="0" applyNumberFormat="1" applyFont="1" applyBorder="1" applyAlignment="1" applyProtection="1">
      <alignment horizontal="center" vertical="center" wrapText="1"/>
      <protection/>
    </xf>
    <xf numFmtId="177" fontId="4" fillId="33" borderId="10" xfId="60" applyNumberFormat="1" applyFont="1" applyFill="1" applyBorder="1" applyAlignment="1">
      <alignment horizontal="right" vertical="center" wrapText="1"/>
    </xf>
    <xf numFmtId="49" fontId="1" fillId="0" borderId="10" xfId="0" applyNumberFormat="1" applyFont="1" applyBorder="1" applyAlignment="1" applyProtection="1">
      <alignment horizontal="left" vertical="center" wrapText="1"/>
      <protection/>
    </xf>
    <xf numFmtId="0" fontId="4" fillId="0" borderId="10" xfId="0" applyFont="1" applyBorder="1" applyAlignment="1">
      <alignment horizontal="center"/>
    </xf>
    <xf numFmtId="49" fontId="4" fillId="0" borderId="10" xfId="0" applyNumberFormat="1" applyFont="1" applyBorder="1" applyAlignment="1">
      <alignment horizontal="center"/>
    </xf>
    <xf numFmtId="190" fontId="1" fillId="0" borderId="10" xfId="60" applyNumberFormat="1" applyFont="1" applyFill="1" applyBorder="1" applyAlignment="1">
      <alignment horizontal="right" vertical="top"/>
    </xf>
    <xf numFmtId="190" fontId="4" fillId="0" borderId="10" xfId="60" applyNumberFormat="1" applyFont="1" applyFill="1" applyBorder="1" applyAlignment="1">
      <alignment horizontal="right" vertical="top"/>
    </xf>
    <xf numFmtId="49" fontId="1" fillId="0" borderId="0" xfId="0" applyNumberFormat="1" applyFont="1" applyAlignment="1">
      <alignment/>
    </xf>
    <xf numFmtId="0" fontId="50" fillId="0" borderId="0" xfId="0" applyFont="1" applyAlignment="1">
      <alignment/>
    </xf>
    <xf numFmtId="190" fontId="1" fillId="0" borderId="11" xfId="60" applyNumberFormat="1" applyFont="1" applyFill="1" applyBorder="1" applyAlignment="1">
      <alignment horizontal="right" vertical="top"/>
    </xf>
    <xf numFmtId="190" fontId="1" fillId="0" borderId="11" xfId="0" applyNumberFormat="1" applyFont="1" applyBorder="1" applyAlignment="1">
      <alignment/>
    </xf>
    <xf numFmtId="49" fontId="50" fillId="0" borderId="0" xfId="0" applyNumberFormat="1" applyFont="1" applyAlignment="1">
      <alignment/>
    </xf>
    <xf numFmtId="0" fontId="51" fillId="0" borderId="0" xfId="0" applyFont="1" applyAlignment="1">
      <alignment/>
    </xf>
    <xf numFmtId="177" fontId="50" fillId="0" borderId="10" xfId="60" applyNumberFormat="1" applyFont="1" applyBorder="1" applyAlignment="1">
      <alignment horizontal="right" vertical="center"/>
    </xf>
    <xf numFmtId="177" fontId="52" fillId="0" borderId="10" xfId="60" applyNumberFormat="1" applyFont="1" applyBorder="1" applyAlignment="1">
      <alignment horizontal="right" vertical="center"/>
    </xf>
    <xf numFmtId="49" fontId="50" fillId="0" borderId="0" xfId="0" applyNumberFormat="1" applyFont="1" applyAlignment="1">
      <alignment horizontal="right" vertical="center"/>
    </xf>
    <xf numFmtId="0" fontId="50" fillId="0" borderId="0" xfId="0" applyFont="1" applyAlignment="1">
      <alignment horizontal="left"/>
    </xf>
    <xf numFmtId="0" fontId="10" fillId="0" borderId="0" xfId="0" applyFont="1" applyFill="1" applyAlignment="1">
      <alignment/>
    </xf>
    <xf numFmtId="49" fontId="1" fillId="0" borderId="0" xfId="0" applyNumberFormat="1" applyFont="1" applyAlignment="1">
      <alignment horizontal="right" vertical="center"/>
    </xf>
    <xf numFmtId="170" fontId="1" fillId="0" borderId="0" xfId="43" applyFont="1" applyAlignment="1">
      <alignment/>
    </xf>
    <xf numFmtId="170" fontId="1" fillId="0" borderId="0" xfId="43" applyFont="1" applyAlignment="1">
      <alignment horizontal="right"/>
    </xf>
    <xf numFmtId="0" fontId="10" fillId="0" borderId="0" xfId="0" applyFont="1" applyAlignment="1">
      <alignment/>
    </xf>
    <xf numFmtId="4" fontId="4" fillId="33" borderId="10" xfId="60" applyNumberFormat="1" applyFont="1" applyFill="1" applyBorder="1" applyAlignment="1">
      <alignment horizontal="right" vertical="center"/>
    </xf>
    <xf numFmtId="4" fontId="1" fillId="0" borderId="10" xfId="60" applyNumberFormat="1" applyFont="1" applyFill="1" applyBorder="1" applyAlignment="1">
      <alignment horizontal="right" vertical="center"/>
    </xf>
    <xf numFmtId="177" fontId="4" fillId="0" borderId="10" xfId="60" applyNumberFormat="1" applyFont="1" applyBorder="1" applyAlignment="1">
      <alignment horizontal="right" vertical="center"/>
    </xf>
    <xf numFmtId="177" fontId="1" fillId="0" borderId="10" xfId="60" applyNumberFormat="1" applyFont="1" applyBorder="1" applyAlignment="1">
      <alignment horizontal="right" vertical="center"/>
    </xf>
    <xf numFmtId="177" fontId="10" fillId="0" borderId="10" xfId="60" applyNumberFormat="1" applyFont="1" applyBorder="1" applyAlignment="1">
      <alignment horizontal="right" vertical="center"/>
    </xf>
    <xf numFmtId="177" fontId="11" fillId="0" borderId="10" xfId="60" applyNumberFormat="1" applyFont="1" applyFill="1" applyBorder="1" applyAlignment="1">
      <alignment horizontal="right" vertical="center"/>
    </xf>
    <xf numFmtId="177" fontId="53" fillId="0" borderId="0" xfId="60" applyNumberFormat="1" applyFont="1" applyAlignment="1">
      <alignment/>
    </xf>
    <xf numFmtId="49" fontId="1" fillId="0" borderId="16"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4" fillId="0" borderId="0" xfId="0" applyFont="1" applyAlignment="1">
      <alignment horizontal="center"/>
    </xf>
    <xf numFmtId="0" fontId="1" fillId="0" borderId="10" xfId="0" applyFont="1" applyBorder="1" applyAlignment="1">
      <alignment horizontal="center"/>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Fill="1" applyBorder="1" applyAlignment="1">
      <alignment horizontal="center"/>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Border="1" applyAlignment="1">
      <alignment horizontal="center"/>
    </xf>
    <xf numFmtId="0" fontId="1" fillId="0" borderId="18" xfId="0" applyFont="1" applyBorder="1" applyAlignment="1">
      <alignment horizontal="center"/>
    </xf>
    <xf numFmtId="0" fontId="4"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175"/>
  <sheetViews>
    <sheetView zoomScalePageLayoutView="0" workbookViewId="0" topLeftCell="A1">
      <pane xSplit="3" ySplit="11" topLeftCell="D100" activePane="bottomRight" state="frozen"/>
      <selection pane="topLeft" activeCell="A1" sqref="A1"/>
      <selection pane="topRight" activeCell="D1" sqref="D1"/>
      <selection pane="bottomLeft" activeCell="A12" sqref="A12"/>
      <selection pane="bottomRight" activeCell="C3" sqref="C3"/>
    </sheetView>
  </sheetViews>
  <sheetFormatPr defaultColWidth="9.140625" defaultRowHeight="12.75"/>
  <cols>
    <col min="1" max="1" width="53.00390625" style="91" customWidth="1"/>
    <col min="2" max="2" width="7.28125" style="98" bestFit="1" customWidth="1"/>
    <col min="3" max="3" width="21.7109375" style="99" customWidth="1"/>
    <col min="4" max="4" width="18.28125" style="91" customWidth="1"/>
    <col min="5" max="16384" width="9.140625" style="91" customWidth="1"/>
  </cols>
  <sheetData>
    <row r="1" spans="2:4" s="1" customFormat="1" ht="12.75">
      <c r="B1" s="101"/>
      <c r="C1" s="102"/>
      <c r="D1" s="103" t="s">
        <v>220</v>
      </c>
    </row>
    <row r="2" spans="2:4" s="1" customFormat="1" ht="12.75">
      <c r="B2" s="101"/>
      <c r="C2" s="102"/>
      <c r="D2" s="103" t="s">
        <v>299</v>
      </c>
    </row>
    <row r="3" spans="2:4" s="1" customFormat="1" ht="12.75">
      <c r="B3" s="101"/>
      <c r="C3" s="2"/>
      <c r="D3" s="2" t="s">
        <v>408</v>
      </c>
    </row>
    <row r="4" spans="2:3" s="1" customFormat="1" ht="12.75">
      <c r="B4" s="101"/>
      <c r="C4" s="2"/>
    </row>
    <row r="5" spans="1:3" s="1" customFormat="1" ht="12.75">
      <c r="A5" s="115" t="s">
        <v>106</v>
      </c>
      <c r="B5" s="115"/>
      <c r="C5" s="115"/>
    </row>
    <row r="6" spans="1:3" s="1" customFormat="1" ht="12.75">
      <c r="A6" s="115" t="s">
        <v>55</v>
      </c>
      <c r="B6" s="115"/>
      <c r="C6" s="115"/>
    </row>
    <row r="7" spans="1:4" s="1" customFormat="1" ht="12.75">
      <c r="A7" s="11"/>
      <c r="B7" s="11"/>
      <c r="C7" s="11"/>
      <c r="D7" s="15" t="s">
        <v>182</v>
      </c>
    </row>
    <row r="8" spans="1:4" s="1" customFormat="1" ht="12.75" customHeight="1">
      <c r="A8" s="117" t="s">
        <v>107</v>
      </c>
      <c r="B8" s="116" t="s">
        <v>108</v>
      </c>
      <c r="C8" s="116"/>
      <c r="D8" s="114" t="s">
        <v>304</v>
      </c>
    </row>
    <row r="9" spans="1:4" s="1" customFormat="1" ht="12.75">
      <c r="A9" s="117"/>
      <c r="B9" s="112" t="s">
        <v>300</v>
      </c>
      <c r="C9" s="118" t="s">
        <v>365</v>
      </c>
      <c r="D9" s="114"/>
    </row>
    <row r="10" spans="1:4" s="1" customFormat="1" ht="12.75">
      <c r="A10" s="117"/>
      <c r="B10" s="113"/>
      <c r="C10" s="119"/>
      <c r="D10" s="114"/>
    </row>
    <row r="11" spans="1:4" s="1" customFormat="1" ht="12.75">
      <c r="A11" s="27" t="s">
        <v>109</v>
      </c>
      <c r="B11" s="26" t="s">
        <v>186</v>
      </c>
      <c r="C11" s="27" t="s">
        <v>176</v>
      </c>
      <c r="D11" s="56">
        <f>D12+D18+D32+D40+D49+D56+D73+D101+D67+D39</f>
        <v>514792.89999999997</v>
      </c>
    </row>
    <row r="12" spans="1:4" s="100" customFormat="1" ht="12.75">
      <c r="A12" s="28" t="s">
        <v>123</v>
      </c>
      <c r="B12" s="29">
        <v>182</v>
      </c>
      <c r="C12" s="28" t="s">
        <v>124</v>
      </c>
      <c r="D12" s="51">
        <f>D13</f>
        <v>451502</v>
      </c>
    </row>
    <row r="13" spans="1:4" s="100" customFormat="1" ht="12.75">
      <c r="A13" s="30" t="s">
        <v>125</v>
      </c>
      <c r="B13" s="31">
        <v>182</v>
      </c>
      <c r="C13" s="28" t="s">
        <v>126</v>
      </c>
      <c r="D13" s="51">
        <f>SUM(D14:D17)</f>
        <v>451502</v>
      </c>
    </row>
    <row r="14" spans="1:4" s="7" customFormat="1" ht="65.25">
      <c r="A14" s="32" t="s">
        <v>357</v>
      </c>
      <c r="B14" s="33">
        <v>182</v>
      </c>
      <c r="C14" s="32" t="s">
        <v>127</v>
      </c>
      <c r="D14" s="53">
        <v>449143.6</v>
      </c>
    </row>
    <row r="15" spans="1:4" s="7" customFormat="1" ht="102">
      <c r="A15" s="32" t="s">
        <v>261</v>
      </c>
      <c r="B15" s="33">
        <v>182</v>
      </c>
      <c r="C15" s="32" t="s">
        <v>130</v>
      </c>
      <c r="D15" s="53">
        <v>689.9</v>
      </c>
    </row>
    <row r="16" spans="1:4" s="7" customFormat="1" ht="38.25">
      <c r="A16" s="32" t="s">
        <v>28</v>
      </c>
      <c r="B16" s="33" t="s">
        <v>136</v>
      </c>
      <c r="C16" s="32" t="s">
        <v>131</v>
      </c>
      <c r="D16" s="53">
        <v>1094.9</v>
      </c>
    </row>
    <row r="17" spans="1:4" s="7" customFormat="1" ht="78">
      <c r="A17" s="32" t="s">
        <v>358</v>
      </c>
      <c r="B17" s="33">
        <v>182</v>
      </c>
      <c r="C17" s="32" t="s">
        <v>260</v>
      </c>
      <c r="D17" s="53">
        <v>573.6</v>
      </c>
    </row>
    <row r="18" spans="1:4" s="7" customFormat="1" ht="12.75">
      <c r="A18" s="28" t="s">
        <v>132</v>
      </c>
      <c r="B18" s="29">
        <v>182</v>
      </c>
      <c r="C18" s="28" t="s">
        <v>133</v>
      </c>
      <c r="D18" s="52">
        <f>D19+D25+D28+D30</f>
        <v>16210.6</v>
      </c>
    </row>
    <row r="19" spans="1:4" s="7" customFormat="1" ht="25.5" hidden="1">
      <c r="A19" s="28" t="s">
        <v>113</v>
      </c>
      <c r="B19" s="29">
        <v>182</v>
      </c>
      <c r="C19" s="28" t="s">
        <v>195</v>
      </c>
      <c r="D19" s="51">
        <f>SUM(D20:D24)</f>
        <v>0</v>
      </c>
    </row>
    <row r="20" spans="1:4" s="7" customFormat="1" ht="25.5" hidden="1">
      <c r="A20" s="32" t="s">
        <v>114</v>
      </c>
      <c r="B20" s="33">
        <v>182</v>
      </c>
      <c r="C20" s="32" t="s">
        <v>366</v>
      </c>
      <c r="D20" s="53">
        <v>0</v>
      </c>
    </row>
    <row r="21" spans="1:4" s="7" customFormat="1" ht="38.25" hidden="1">
      <c r="A21" s="32" t="s">
        <v>29</v>
      </c>
      <c r="B21" s="33" t="s">
        <v>136</v>
      </c>
      <c r="C21" s="82" t="s">
        <v>306</v>
      </c>
      <c r="D21" s="53">
        <v>0</v>
      </c>
    </row>
    <row r="22" spans="1:4" s="7" customFormat="1" ht="38.25" hidden="1">
      <c r="A22" s="32" t="s">
        <v>115</v>
      </c>
      <c r="B22" s="33">
        <v>182</v>
      </c>
      <c r="C22" s="32" t="s">
        <v>367</v>
      </c>
      <c r="D22" s="53">
        <v>0</v>
      </c>
    </row>
    <row r="23" spans="1:4" s="100" customFormat="1" ht="51" hidden="1">
      <c r="A23" s="32" t="s">
        <v>368</v>
      </c>
      <c r="B23" s="33" t="s">
        <v>136</v>
      </c>
      <c r="C23" s="32" t="s">
        <v>369</v>
      </c>
      <c r="D23" s="53">
        <v>0</v>
      </c>
    </row>
    <row r="24" spans="1:4" s="100" customFormat="1" ht="25.5" hidden="1">
      <c r="A24" s="32" t="s">
        <v>370</v>
      </c>
      <c r="B24" s="33" t="s">
        <v>136</v>
      </c>
      <c r="C24" s="32" t="s">
        <v>371</v>
      </c>
      <c r="D24" s="53">
        <v>0</v>
      </c>
    </row>
    <row r="25" spans="1:4" s="7" customFormat="1" ht="25.5">
      <c r="A25" s="28" t="s">
        <v>134</v>
      </c>
      <c r="B25" s="29" t="s">
        <v>136</v>
      </c>
      <c r="C25" s="28" t="s">
        <v>187</v>
      </c>
      <c r="D25" s="51">
        <f>SUM(D26:D27)</f>
        <v>16173</v>
      </c>
    </row>
    <row r="26" spans="1:4" s="7" customFormat="1" ht="25.5">
      <c r="A26" s="32" t="s">
        <v>134</v>
      </c>
      <c r="B26" s="33">
        <v>182</v>
      </c>
      <c r="C26" s="32" t="s">
        <v>372</v>
      </c>
      <c r="D26" s="53">
        <v>16173</v>
      </c>
    </row>
    <row r="27" spans="1:4" s="100" customFormat="1" ht="38.25" hidden="1">
      <c r="A27" s="32" t="s">
        <v>373</v>
      </c>
      <c r="B27" s="33" t="s">
        <v>136</v>
      </c>
      <c r="C27" s="32" t="s">
        <v>374</v>
      </c>
      <c r="D27" s="53">
        <v>0</v>
      </c>
    </row>
    <row r="28" spans="1:4" s="100" customFormat="1" ht="12.75">
      <c r="A28" s="28" t="s">
        <v>309</v>
      </c>
      <c r="B28" s="29" t="s">
        <v>136</v>
      </c>
      <c r="C28" s="28" t="s">
        <v>310</v>
      </c>
      <c r="D28" s="51">
        <f>SUM(D29)</f>
        <v>30.6</v>
      </c>
    </row>
    <row r="29" spans="1:4" s="7" customFormat="1" ht="12.75">
      <c r="A29" s="32" t="s">
        <v>309</v>
      </c>
      <c r="B29" s="33">
        <v>182</v>
      </c>
      <c r="C29" s="32" t="s">
        <v>375</v>
      </c>
      <c r="D29" s="53">
        <v>30.6</v>
      </c>
    </row>
    <row r="30" spans="1:4" s="7" customFormat="1" ht="25.5">
      <c r="A30" s="80" t="s">
        <v>56</v>
      </c>
      <c r="B30" s="29" t="s">
        <v>136</v>
      </c>
      <c r="C30" s="81" t="s">
        <v>57</v>
      </c>
      <c r="D30" s="51">
        <f>D31</f>
        <v>7</v>
      </c>
    </row>
    <row r="31" spans="1:4" s="7" customFormat="1" ht="38.25">
      <c r="A31" s="32" t="s">
        <v>58</v>
      </c>
      <c r="B31" s="33" t="s">
        <v>136</v>
      </c>
      <c r="C31" s="32" t="s">
        <v>59</v>
      </c>
      <c r="D31" s="53">
        <v>7</v>
      </c>
    </row>
    <row r="32" spans="1:4" s="7" customFormat="1" ht="12.75">
      <c r="A32" s="28" t="s">
        <v>116</v>
      </c>
      <c r="B32" s="29" t="s">
        <v>186</v>
      </c>
      <c r="C32" s="28" t="s">
        <v>135</v>
      </c>
      <c r="D32" s="51">
        <f>D33+D35</f>
        <v>2805</v>
      </c>
    </row>
    <row r="33" spans="1:4" s="7" customFormat="1" ht="25.5">
      <c r="A33" s="28" t="s">
        <v>60</v>
      </c>
      <c r="B33" s="29" t="s">
        <v>136</v>
      </c>
      <c r="C33" s="28" t="s">
        <v>61</v>
      </c>
      <c r="D33" s="51">
        <f>D34</f>
        <v>2350</v>
      </c>
    </row>
    <row r="34" spans="1:4" s="7" customFormat="1" ht="38.25">
      <c r="A34" s="32" t="s">
        <v>117</v>
      </c>
      <c r="B34" s="33">
        <v>182</v>
      </c>
      <c r="C34" s="32" t="s">
        <v>154</v>
      </c>
      <c r="D34" s="53">
        <v>2350</v>
      </c>
    </row>
    <row r="35" spans="1:4" s="7" customFormat="1" ht="25.5">
      <c r="A35" s="28" t="s">
        <v>62</v>
      </c>
      <c r="B35" s="29" t="s">
        <v>251</v>
      </c>
      <c r="C35" s="28" t="s">
        <v>63</v>
      </c>
      <c r="D35" s="51">
        <f>D36+D38</f>
        <v>455</v>
      </c>
    </row>
    <row r="36" spans="1:4" s="7" customFormat="1" ht="51">
      <c r="A36" s="28" t="s">
        <v>64</v>
      </c>
      <c r="B36" s="29" t="s">
        <v>251</v>
      </c>
      <c r="C36" s="28" t="s">
        <v>65</v>
      </c>
      <c r="D36" s="51">
        <f>D37</f>
        <v>440</v>
      </c>
    </row>
    <row r="37" spans="1:4" s="7" customFormat="1" ht="63.75">
      <c r="A37" s="32" t="s">
        <v>122</v>
      </c>
      <c r="B37" s="33" t="s">
        <v>251</v>
      </c>
      <c r="C37" s="32" t="s">
        <v>177</v>
      </c>
      <c r="D37" s="53">
        <v>440</v>
      </c>
    </row>
    <row r="38" spans="1:4" s="7" customFormat="1" ht="25.5">
      <c r="A38" s="28" t="s">
        <v>237</v>
      </c>
      <c r="B38" s="29" t="s">
        <v>251</v>
      </c>
      <c r="C38" s="85" t="s">
        <v>230</v>
      </c>
      <c r="D38" s="51">
        <v>15</v>
      </c>
    </row>
    <row r="39" spans="1:4" s="7" customFormat="1" ht="38.25" hidden="1">
      <c r="A39" s="28" t="s">
        <v>249</v>
      </c>
      <c r="B39" s="29" t="s">
        <v>136</v>
      </c>
      <c r="C39" s="85" t="s">
        <v>247</v>
      </c>
      <c r="D39" s="51">
        <v>0</v>
      </c>
    </row>
    <row r="40" spans="1:4" s="7" customFormat="1" ht="38.25">
      <c r="A40" s="34" t="s">
        <v>118</v>
      </c>
      <c r="B40" s="29">
        <v>904</v>
      </c>
      <c r="C40" s="28" t="s">
        <v>196</v>
      </c>
      <c r="D40" s="54">
        <f>D41+D46</f>
        <v>7768.8</v>
      </c>
    </row>
    <row r="41" spans="1:4" s="7" customFormat="1" ht="76.5">
      <c r="A41" s="28" t="s">
        <v>66</v>
      </c>
      <c r="B41" s="29">
        <v>904</v>
      </c>
      <c r="C41" s="28" t="s">
        <v>197</v>
      </c>
      <c r="D41" s="54">
        <f>D42+D44</f>
        <v>3639</v>
      </c>
    </row>
    <row r="42" spans="1:4" s="7" customFormat="1" ht="51">
      <c r="A42" s="28" t="s">
        <v>121</v>
      </c>
      <c r="B42" s="29">
        <v>904</v>
      </c>
      <c r="C42" s="28" t="s">
        <v>198</v>
      </c>
      <c r="D42" s="54">
        <f>D43</f>
        <v>3550</v>
      </c>
    </row>
    <row r="43" spans="1:4" s="7" customFormat="1" ht="63.75">
      <c r="A43" s="32" t="s">
        <v>119</v>
      </c>
      <c r="B43" s="33">
        <v>904</v>
      </c>
      <c r="C43" s="32" t="s">
        <v>273</v>
      </c>
      <c r="D43" s="53">
        <v>3550</v>
      </c>
    </row>
    <row r="44" spans="1:4" s="7" customFormat="1" ht="76.5">
      <c r="A44" s="28" t="s">
        <v>67</v>
      </c>
      <c r="B44" s="29" t="s">
        <v>251</v>
      </c>
      <c r="C44" s="28" t="s">
        <v>208</v>
      </c>
      <c r="D44" s="51">
        <f>D45</f>
        <v>89</v>
      </c>
    </row>
    <row r="45" spans="1:4" s="7" customFormat="1" ht="63.75">
      <c r="A45" s="32" t="s">
        <v>376</v>
      </c>
      <c r="B45" s="33" t="s">
        <v>251</v>
      </c>
      <c r="C45" s="83" t="s">
        <v>191</v>
      </c>
      <c r="D45" s="53">
        <v>89</v>
      </c>
    </row>
    <row r="46" spans="1:4" s="7" customFormat="1" ht="76.5">
      <c r="A46" s="28" t="s">
        <v>377</v>
      </c>
      <c r="B46" s="29">
        <v>904</v>
      </c>
      <c r="C46" s="28" t="s">
        <v>339</v>
      </c>
      <c r="D46" s="54">
        <f>D47</f>
        <v>4129.8</v>
      </c>
    </row>
    <row r="47" spans="1:4" s="7" customFormat="1" ht="76.5">
      <c r="A47" s="28" t="s">
        <v>378</v>
      </c>
      <c r="B47" s="29">
        <v>904</v>
      </c>
      <c r="C47" s="28" t="s">
        <v>340</v>
      </c>
      <c r="D47" s="54">
        <f>D48</f>
        <v>4129.8</v>
      </c>
    </row>
    <row r="48" spans="1:4" s="7" customFormat="1" ht="76.5">
      <c r="A48" s="32" t="s">
        <v>379</v>
      </c>
      <c r="B48" s="33">
        <v>904</v>
      </c>
      <c r="C48" s="32" t="s">
        <v>308</v>
      </c>
      <c r="D48" s="53">
        <v>4129.8</v>
      </c>
    </row>
    <row r="49" spans="1:4" s="7" customFormat="1" ht="25.5">
      <c r="A49" s="34" t="s">
        <v>155</v>
      </c>
      <c r="B49" s="29" t="s">
        <v>301</v>
      </c>
      <c r="C49" s="28" t="s">
        <v>156</v>
      </c>
      <c r="D49" s="51">
        <f>D50</f>
        <v>4191.2</v>
      </c>
    </row>
    <row r="50" spans="1:4" s="7" customFormat="1" ht="12.75">
      <c r="A50" s="28" t="s">
        <v>157</v>
      </c>
      <c r="B50" s="29" t="s">
        <v>301</v>
      </c>
      <c r="C50" s="28" t="s">
        <v>158</v>
      </c>
      <c r="D50" s="51">
        <f>SUM(D51:D55)</f>
        <v>4191.2</v>
      </c>
    </row>
    <row r="51" spans="1:4" s="7" customFormat="1" ht="25.5">
      <c r="A51" s="32" t="s">
        <v>0</v>
      </c>
      <c r="B51" s="33" t="s">
        <v>301</v>
      </c>
      <c r="C51" s="32" t="s">
        <v>1</v>
      </c>
      <c r="D51" s="53">
        <v>1223.7</v>
      </c>
    </row>
    <row r="52" spans="1:4" s="7" customFormat="1" ht="25.5">
      <c r="A52" s="32" t="s">
        <v>2</v>
      </c>
      <c r="B52" s="33" t="s">
        <v>301</v>
      </c>
      <c r="C52" s="32" t="s">
        <v>3</v>
      </c>
      <c r="D52" s="53">
        <v>296.5</v>
      </c>
    </row>
    <row r="53" spans="1:4" s="7" customFormat="1" ht="12.75">
      <c r="A53" s="32" t="s">
        <v>4</v>
      </c>
      <c r="B53" s="33" t="s">
        <v>301</v>
      </c>
      <c r="C53" s="32" t="s">
        <v>5</v>
      </c>
      <c r="D53" s="53">
        <v>530.4</v>
      </c>
    </row>
    <row r="54" spans="1:4" s="7" customFormat="1" ht="12.75">
      <c r="A54" s="32" t="s">
        <v>6</v>
      </c>
      <c r="B54" s="33" t="s">
        <v>301</v>
      </c>
      <c r="C54" s="32" t="s">
        <v>7</v>
      </c>
      <c r="D54" s="53">
        <v>2140.6</v>
      </c>
    </row>
    <row r="55" spans="1:4" s="7" customFormat="1" ht="25.5" hidden="1">
      <c r="A55" s="32" t="s">
        <v>30</v>
      </c>
      <c r="B55" s="33" t="s">
        <v>301</v>
      </c>
      <c r="C55" s="32" t="s">
        <v>356</v>
      </c>
      <c r="D55" s="53">
        <v>0</v>
      </c>
    </row>
    <row r="56" spans="1:4" s="7" customFormat="1" ht="25.5">
      <c r="A56" s="34" t="s">
        <v>68</v>
      </c>
      <c r="B56" s="29" t="s">
        <v>186</v>
      </c>
      <c r="C56" s="28" t="s">
        <v>248</v>
      </c>
      <c r="D56" s="51">
        <f>D63+D57</f>
        <v>22603.300000000003</v>
      </c>
    </row>
    <row r="57" spans="1:4" s="7" customFormat="1" ht="12.75">
      <c r="A57" s="34" t="s">
        <v>238</v>
      </c>
      <c r="B57" s="29" t="s">
        <v>186</v>
      </c>
      <c r="C57" s="28" t="s">
        <v>279</v>
      </c>
      <c r="D57" s="51">
        <f>D58</f>
        <v>22494.9</v>
      </c>
    </row>
    <row r="58" spans="1:4" s="7" customFormat="1" ht="25.5">
      <c r="A58" s="34" t="s">
        <v>280</v>
      </c>
      <c r="B58" s="29" t="s">
        <v>186</v>
      </c>
      <c r="C58" s="28" t="s">
        <v>278</v>
      </c>
      <c r="D58" s="51">
        <f>SUM(D59:D62)</f>
        <v>22494.9</v>
      </c>
    </row>
    <row r="59" spans="1:4" s="7" customFormat="1" ht="25.5">
      <c r="A59" s="35" t="s">
        <v>8</v>
      </c>
      <c r="B59" s="33" t="s">
        <v>325</v>
      </c>
      <c r="C59" s="32" t="s">
        <v>278</v>
      </c>
      <c r="D59" s="53">
        <v>2800</v>
      </c>
    </row>
    <row r="60" spans="1:4" s="7" customFormat="1" ht="25.5">
      <c r="A60" s="35" t="s">
        <v>9</v>
      </c>
      <c r="B60" s="33" t="s">
        <v>252</v>
      </c>
      <c r="C60" s="32" t="s">
        <v>278</v>
      </c>
      <c r="D60" s="53">
        <v>19564.9</v>
      </c>
    </row>
    <row r="61" spans="1:4" s="7" customFormat="1" ht="12.75">
      <c r="A61" s="35" t="s">
        <v>292</v>
      </c>
      <c r="B61" s="33" t="s">
        <v>251</v>
      </c>
      <c r="C61" s="32" t="s">
        <v>278</v>
      </c>
      <c r="D61" s="53">
        <v>130</v>
      </c>
    </row>
    <row r="62" spans="1:4" s="7" customFormat="1" ht="25.5" hidden="1">
      <c r="A62" s="35" t="s">
        <v>291</v>
      </c>
      <c r="B62" s="33" t="s">
        <v>251</v>
      </c>
      <c r="C62" s="32" t="s">
        <v>278</v>
      </c>
      <c r="D62" s="53">
        <v>0</v>
      </c>
    </row>
    <row r="63" spans="1:4" s="7" customFormat="1" ht="25.5">
      <c r="A63" s="36" t="s">
        <v>275</v>
      </c>
      <c r="B63" s="29" t="s">
        <v>186</v>
      </c>
      <c r="C63" s="28" t="s">
        <v>274</v>
      </c>
      <c r="D63" s="51">
        <f>SUM(D64:D66)</f>
        <v>108.4</v>
      </c>
    </row>
    <row r="64" spans="1:4" s="7" customFormat="1" ht="25.5">
      <c r="A64" s="35" t="s">
        <v>8</v>
      </c>
      <c r="B64" s="33" t="s">
        <v>325</v>
      </c>
      <c r="C64" s="32" t="s">
        <v>274</v>
      </c>
      <c r="D64" s="53">
        <v>108.4</v>
      </c>
    </row>
    <row r="65" spans="1:4" s="7" customFormat="1" ht="25.5" hidden="1">
      <c r="A65" s="35" t="s">
        <v>9</v>
      </c>
      <c r="B65" s="33" t="s">
        <v>252</v>
      </c>
      <c r="C65" s="32" t="s">
        <v>274</v>
      </c>
      <c r="D65" s="53">
        <v>0</v>
      </c>
    </row>
    <row r="66" spans="1:4" s="100" customFormat="1" ht="25.5" hidden="1">
      <c r="A66" s="37" t="s">
        <v>275</v>
      </c>
      <c r="B66" s="33" t="s">
        <v>251</v>
      </c>
      <c r="C66" s="32" t="s">
        <v>274</v>
      </c>
      <c r="D66" s="53">
        <v>0</v>
      </c>
    </row>
    <row r="67" spans="1:4" s="100" customFormat="1" ht="25.5">
      <c r="A67" s="34" t="s">
        <v>341</v>
      </c>
      <c r="B67" s="29">
        <v>904</v>
      </c>
      <c r="C67" s="28" t="s">
        <v>342</v>
      </c>
      <c r="D67" s="51">
        <f>D68+D70</f>
        <v>626</v>
      </c>
    </row>
    <row r="68" spans="1:4" s="100" customFormat="1" ht="76.5">
      <c r="A68" s="34" t="s">
        <v>380</v>
      </c>
      <c r="B68" s="29">
        <v>904</v>
      </c>
      <c r="C68" s="28" t="s">
        <v>343</v>
      </c>
      <c r="D68" s="51">
        <f>D69</f>
        <v>406</v>
      </c>
    </row>
    <row r="69" spans="1:4" s="100" customFormat="1" ht="76.5">
      <c r="A69" s="35" t="s">
        <v>45</v>
      </c>
      <c r="B69" s="33">
        <v>904</v>
      </c>
      <c r="C69" s="32" t="s">
        <v>276</v>
      </c>
      <c r="D69" s="53">
        <v>406</v>
      </c>
    </row>
    <row r="70" spans="1:4" s="7" customFormat="1" ht="51">
      <c r="A70" s="34" t="s">
        <v>46</v>
      </c>
      <c r="B70" s="29">
        <v>904</v>
      </c>
      <c r="C70" s="28" t="s">
        <v>256</v>
      </c>
      <c r="D70" s="51">
        <f>D71</f>
        <v>220</v>
      </c>
    </row>
    <row r="71" spans="1:4" s="7" customFormat="1" ht="25.5">
      <c r="A71" s="34" t="s">
        <v>344</v>
      </c>
      <c r="B71" s="29">
        <v>904</v>
      </c>
      <c r="C71" s="28" t="s">
        <v>257</v>
      </c>
      <c r="D71" s="51">
        <f>D72</f>
        <v>220</v>
      </c>
    </row>
    <row r="72" spans="1:4" s="7" customFormat="1" ht="38.25">
      <c r="A72" s="35" t="s">
        <v>313</v>
      </c>
      <c r="B72" s="33">
        <v>904</v>
      </c>
      <c r="C72" s="32" t="s">
        <v>277</v>
      </c>
      <c r="D72" s="53">
        <v>220</v>
      </c>
    </row>
    <row r="73" spans="1:4" s="7" customFormat="1" ht="12.75">
      <c r="A73" s="28" t="s">
        <v>159</v>
      </c>
      <c r="B73" s="29" t="s">
        <v>186</v>
      </c>
      <c r="C73" s="28" t="s">
        <v>160</v>
      </c>
      <c r="D73" s="51">
        <f>D74+D77+D78+D82+D87+D88+D92+D99+D97+D98+D94+D80+D96</f>
        <v>8872</v>
      </c>
    </row>
    <row r="74" spans="1:4" s="7" customFormat="1" ht="25.5">
      <c r="A74" s="28" t="s">
        <v>161</v>
      </c>
      <c r="B74" s="29">
        <v>182</v>
      </c>
      <c r="C74" s="28" t="s">
        <v>162</v>
      </c>
      <c r="D74" s="51">
        <f>SUM(D75:D76)</f>
        <v>114</v>
      </c>
    </row>
    <row r="75" spans="1:4" s="1" customFormat="1" ht="63.75">
      <c r="A75" s="32" t="s">
        <v>86</v>
      </c>
      <c r="B75" s="33">
        <v>182</v>
      </c>
      <c r="C75" s="32" t="s">
        <v>163</v>
      </c>
      <c r="D75" s="53">
        <v>96.3</v>
      </c>
    </row>
    <row r="76" spans="1:4" s="1" customFormat="1" ht="51">
      <c r="A76" s="32" t="s">
        <v>164</v>
      </c>
      <c r="B76" s="33">
        <v>182</v>
      </c>
      <c r="C76" s="32" t="s">
        <v>165</v>
      </c>
      <c r="D76" s="53">
        <v>17.7</v>
      </c>
    </row>
    <row r="77" spans="1:4" s="1" customFormat="1" ht="51">
      <c r="A77" s="28" t="s">
        <v>166</v>
      </c>
      <c r="B77" s="29">
        <v>182</v>
      </c>
      <c r="C77" s="28" t="s">
        <v>167</v>
      </c>
      <c r="D77" s="51">
        <v>7.6</v>
      </c>
    </row>
    <row r="78" spans="1:4" s="1" customFormat="1" ht="51">
      <c r="A78" s="38" t="s">
        <v>246</v>
      </c>
      <c r="B78" s="39" t="s">
        <v>270</v>
      </c>
      <c r="C78" s="28" t="s">
        <v>209</v>
      </c>
      <c r="D78" s="51">
        <f>D79</f>
        <v>57.5</v>
      </c>
    </row>
    <row r="79" spans="1:4" s="1" customFormat="1" ht="51">
      <c r="A79" s="40" t="s">
        <v>69</v>
      </c>
      <c r="B79" s="41" t="s">
        <v>270</v>
      </c>
      <c r="C79" s="32" t="s">
        <v>70</v>
      </c>
      <c r="D79" s="53">
        <v>57.5</v>
      </c>
    </row>
    <row r="80" spans="1:4" s="1" customFormat="1" ht="38.25" hidden="1">
      <c r="A80" s="38" t="s">
        <v>71</v>
      </c>
      <c r="B80" s="39"/>
      <c r="C80" s="28" t="s">
        <v>72</v>
      </c>
      <c r="D80" s="51">
        <f>D81</f>
        <v>0</v>
      </c>
    </row>
    <row r="81" spans="1:4" s="1" customFormat="1" ht="63.75" hidden="1">
      <c r="A81" s="40" t="s">
        <v>227</v>
      </c>
      <c r="B81" s="41"/>
      <c r="C81" s="32" t="s">
        <v>226</v>
      </c>
      <c r="D81" s="53">
        <v>0</v>
      </c>
    </row>
    <row r="82" spans="1:4" s="1" customFormat="1" ht="102">
      <c r="A82" s="38" t="s">
        <v>239</v>
      </c>
      <c r="B82" s="39" t="s">
        <v>186</v>
      </c>
      <c r="C82" s="28" t="s">
        <v>281</v>
      </c>
      <c r="D82" s="51">
        <f>SUM(D83:D86)</f>
        <v>44.8</v>
      </c>
    </row>
    <row r="83" spans="1:4" s="1" customFormat="1" ht="25.5" hidden="1">
      <c r="A83" s="32" t="s">
        <v>228</v>
      </c>
      <c r="B83" s="41" t="s">
        <v>301</v>
      </c>
      <c r="C83" s="32" t="s">
        <v>305</v>
      </c>
      <c r="D83" s="53">
        <v>0</v>
      </c>
    </row>
    <row r="84" spans="1:4" s="1" customFormat="1" ht="38.25" hidden="1">
      <c r="A84" s="40" t="s">
        <v>240</v>
      </c>
      <c r="B84" s="41" t="s">
        <v>186</v>
      </c>
      <c r="C84" s="32" t="s">
        <v>210</v>
      </c>
      <c r="D84" s="53">
        <v>0</v>
      </c>
    </row>
    <row r="85" spans="1:4" s="7" customFormat="1" ht="25.5" hidden="1">
      <c r="A85" s="40" t="s">
        <v>345</v>
      </c>
      <c r="B85" s="41" t="s">
        <v>186</v>
      </c>
      <c r="C85" s="32" t="s">
        <v>311</v>
      </c>
      <c r="D85" s="53">
        <v>0</v>
      </c>
    </row>
    <row r="86" spans="1:4" s="104" customFormat="1" ht="25.5">
      <c r="A86" s="40" t="s">
        <v>241</v>
      </c>
      <c r="B86" s="41" t="s">
        <v>186</v>
      </c>
      <c r="C86" s="32" t="s">
        <v>214</v>
      </c>
      <c r="D86" s="53">
        <v>44.8</v>
      </c>
    </row>
    <row r="87" spans="1:4" s="1" customFormat="1" ht="51">
      <c r="A87" s="38" t="s">
        <v>217</v>
      </c>
      <c r="B87" s="39">
        <v>141</v>
      </c>
      <c r="C87" s="28" t="s">
        <v>215</v>
      </c>
      <c r="D87" s="51">
        <v>710</v>
      </c>
    </row>
    <row r="88" spans="1:4" s="1" customFormat="1" ht="25.5">
      <c r="A88" s="38" t="s">
        <v>10</v>
      </c>
      <c r="B88" s="39" t="s">
        <v>270</v>
      </c>
      <c r="C88" s="28" t="s">
        <v>216</v>
      </c>
      <c r="D88" s="51">
        <f>D91+D89</f>
        <v>268</v>
      </c>
    </row>
    <row r="89" spans="1:4" s="1" customFormat="1" ht="38.25">
      <c r="A89" s="38" t="s">
        <v>73</v>
      </c>
      <c r="B89" s="39" t="s">
        <v>270</v>
      </c>
      <c r="C89" s="28" t="s">
        <v>361</v>
      </c>
      <c r="D89" s="51">
        <f>D90</f>
        <v>28</v>
      </c>
    </row>
    <row r="90" spans="1:4" s="1" customFormat="1" ht="51">
      <c r="A90" s="40" t="s">
        <v>74</v>
      </c>
      <c r="B90" s="41" t="s">
        <v>270</v>
      </c>
      <c r="C90" s="61" t="s">
        <v>359</v>
      </c>
      <c r="D90" s="53">
        <v>28</v>
      </c>
    </row>
    <row r="91" spans="1:4" s="1" customFormat="1" ht="25.5">
      <c r="A91" s="38" t="s">
        <v>11</v>
      </c>
      <c r="B91" s="39" t="s">
        <v>270</v>
      </c>
      <c r="C91" s="28" t="s">
        <v>12</v>
      </c>
      <c r="D91" s="53">
        <v>240</v>
      </c>
    </row>
    <row r="92" spans="1:4" s="1" customFormat="1" ht="51" hidden="1">
      <c r="A92" s="38" t="s">
        <v>75</v>
      </c>
      <c r="B92" s="39" t="s">
        <v>298</v>
      </c>
      <c r="C92" s="28" t="s">
        <v>44</v>
      </c>
      <c r="D92" s="51">
        <f>D93</f>
        <v>0</v>
      </c>
    </row>
    <row r="93" spans="1:4" s="1" customFormat="1" ht="51" hidden="1">
      <c r="A93" s="40" t="s">
        <v>346</v>
      </c>
      <c r="B93" s="41" t="s">
        <v>298</v>
      </c>
      <c r="C93" s="32" t="s">
        <v>312</v>
      </c>
      <c r="D93" s="53">
        <v>0</v>
      </c>
    </row>
    <row r="94" spans="1:4" s="1" customFormat="1" ht="25.5">
      <c r="A94" s="38" t="s">
        <v>76</v>
      </c>
      <c r="B94" s="39" t="s">
        <v>77</v>
      </c>
      <c r="C94" s="28" t="s">
        <v>78</v>
      </c>
      <c r="D94" s="51">
        <f>D95</f>
        <v>677.2</v>
      </c>
    </row>
    <row r="95" spans="1:4" s="1" customFormat="1" ht="38.25">
      <c r="A95" s="40" t="s">
        <v>79</v>
      </c>
      <c r="B95" s="41" t="s">
        <v>77</v>
      </c>
      <c r="C95" s="83" t="s">
        <v>80</v>
      </c>
      <c r="D95" s="53">
        <v>677.2</v>
      </c>
    </row>
    <row r="96" spans="1:4" s="1" customFormat="1" ht="25.5" hidden="1">
      <c r="A96" s="38" t="s">
        <v>225</v>
      </c>
      <c r="B96" s="39" t="s">
        <v>360</v>
      </c>
      <c r="C96" s="28" t="s">
        <v>152</v>
      </c>
      <c r="D96" s="51">
        <v>0</v>
      </c>
    </row>
    <row r="97" spans="1:4" s="1" customFormat="1" ht="63.75">
      <c r="A97" s="38" t="s">
        <v>81</v>
      </c>
      <c r="B97" s="39" t="s">
        <v>186</v>
      </c>
      <c r="C97" s="28" t="s">
        <v>362</v>
      </c>
      <c r="D97" s="51">
        <v>112</v>
      </c>
    </row>
    <row r="98" spans="1:4" s="1" customFormat="1" ht="38.25">
      <c r="A98" s="38" t="s">
        <v>82</v>
      </c>
      <c r="B98" s="39" t="s">
        <v>360</v>
      </c>
      <c r="C98" s="28" t="s">
        <v>363</v>
      </c>
      <c r="D98" s="51">
        <v>1603</v>
      </c>
    </row>
    <row r="99" spans="1:4" s="1" customFormat="1" ht="25.5">
      <c r="A99" s="38" t="s">
        <v>170</v>
      </c>
      <c r="B99" s="39" t="s">
        <v>186</v>
      </c>
      <c r="C99" s="28" t="s">
        <v>188</v>
      </c>
      <c r="D99" s="55">
        <f>D100</f>
        <v>5277.9</v>
      </c>
    </row>
    <row r="100" spans="1:4" s="1" customFormat="1" ht="38.25">
      <c r="A100" s="32" t="s">
        <v>213</v>
      </c>
      <c r="B100" s="33" t="s">
        <v>186</v>
      </c>
      <c r="C100" s="32" t="s">
        <v>212</v>
      </c>
      <c r="D100" s="53">
        <v>5277.9</v>
      </c>
    </row>
    <row r="101" spans="1:4" s="1" customFormat="1" ht="12.75">
      <c r="A101" s="28" t="s">
        <v>348</v>
      </c>
      <c r="B101" s="29" t="s">
        <v>186</v>
      </c>
      <c r="C101" s="28" t="s">
        <v>242</v>
      </c>
      <c r="D101" s="51">
        <f>D103+D102</f>
        <v>214</v>
      </c>
    </row>
    <row r="102" spans="1:4" s="1" customFormat="1" ht="25.5" hidden="1">
      <c r="A102" s="28" t="s">
        <v>138</v>
      </c>
      <c r="B102" s="29" t="s">
        <v>136</v>
      </c>
      <c r="C102" s="28" t="s">
        <v>137</v>
      </c>
      <c r="D102" s="51">
        <v>0</v>
      </c>
    </row>
    <row r="103" spans="1:4" s="1" customFormat="1" ht="25.5">
      <c r="A103" s="28" t="s">
        <v>140</v>
      </c>
      <c r="B103" s="29" t="s">
        <v>186</v>
      </c>
      <c r="C103" s="28" t="s">
        <v>139</v>
      </c>
      <c r="D103" s="51">
        <f>D104+D105</f>
        <v>214</v>
      </c>
    </row>
    <row r="104" spans="1:4" s="1" customFormat="1" ht="25.5" hidden="1">
      <c r="A104" s="32" t="s">
        <v>140</v>
      </c>
      <c r="B104" s="33" t="s">
        <v>252</v>
      </c>
      <c r="C104" s="32" t="s">
        <v>139</v>
      </c>
      <c r="D104" s="53">
        <v>0</v>
      </c>
    </row>
    <row r="105" spans="1:4" s="1" customFormat="1" ht="25.5">
      <c r="A105" s="32" t="s">
        <v>140</v>
      </c>
      <c r="B105" s="33" t="s">
        <v>251</v>
      </c>
      <c r="C105" s="32" t="s">
        <v>139</v>
      </c>
      <c r="D105" s="53">
        <v>214</v>
      </c>
    </row>
    <row r="106" spans="1:4" s="1" customFormat="1" ht="12.75">
      <c r="A106" s="27" t="s">
        <v>171</v>
      </c>
      <c r="B106" s="26" t="s">
        <v>186</v>
      </c>
      <c r="C106" s="27" t="s">
        <v>172</v>
      </c>
      <c r="D106" s="56">
        <f>D107+D164+D171+D154+D168</f>
        <v>385025.30000000005</v>
      </c>
    </row>
    <row r="107" spans="1:4" s="1" customFormat="1" ht="38.25">
      <c r="A107" s="42" t="s">
        <v>293</v>
      </c>
      <c r="B107" s="26" t="s">
        <v>186</v>
      </c>
      <c r="C107" s="27" t="s">
        <v>173</v>
      </c>
      <c r="D107" s="84">
        <f>D122+D108+D140</f>
        <v>385946.30000000005</v>
      </c>
    </row>
    <row r="108" spans="1:4" s="1" customFormat="1" ht="25.5">
      <c r="A108" s="27" t="s">
        <v>243</v>
      </c>
      <c r="B108" s="26" t="s">
        <v>186</v>
      </c>
      <c r="C108" s="27" t="s">
        <v>174</v>
      </c>
      <c r="D108" s="50">
        <f>D109</f>
        <v>49117.100000000006</v>
      </c>
    </row>
    <row r="109" spans="1:4" s="1" customFormat="1" ht="12.75">
      <c r="A109" s="36" t="s">
        <v>267</v>
      </c>
      <c r="B109" s="29" t="s">
        <v>186</v>
      </c>
      <c r="C109" s="28" t="s">
        <v>314</v>
      </c>
      <c r="D109" s="51">
        <f>D113+D114+D115+D116+D121+D120</f>
        <v>49117.100000000006</v>
      </c>
    </row>
    <row r="110" spans="1:4" s="1" customFormat="1" ht="25.5" hidden="1">
      <c r="A110" s="45" t="s">
        <v>31</v>
      </c>
      <c r="B110" s="29"/>
      <c r="C110" s="28"/>
      <c r="D110" s="51"/>
    </row>
    <row r="111" spans="1:4" s="1" customFormat="1" ht="38.25" hidden="1">
      <c r="A111" s="35" t="s">
        <v>32</v>
      </c>
      <c r="B111" s="33" t="s">
        <v>251</v>
      </c>
      <c r="C111" s="32" t="s">
        <v>48</v>
      </c>
      <c r="D111" s="53"/>
    </row>
    <row r="112" spans="1:4" s="1" customFormat="1" ht="25.5">
      <c r="A112" s="45" t="s">
        <v>351</v>
      </c>
      <c r="B112" s="46"/>
      <c r="C112" s="32"/>
      <c r="D112" s="57">
        <f>D113+D114+D115+D116+D120+D121</f>
        <v>49117.100000000006</v>
      </c>
    </row>
    <row r="113" spans="1:4" s="1" customFormat="1" ht="51">
      <c r="A113" s="35" t="s">
        <v>393</v>
      </c>
      <c r="B113" s="33">
        <v>904</v>
      </c>
      <c r="C113" s="32" t="s">
        <v>254</v>
      </c>
      <c r="D113" s="53">
        <v>1425.2</v>
      </c>
    </row>
    <row r="114" spans="1:4" s="1" customFormat="1" ht="51">
      <c r="A114" s="43" t="s">
        <v>402</v>
      </c>
      <c r="B114" s="44" t="s">
        <v>253</v>
      </c>
      <c r="C114" s="32" t="s">
        <v>128</v>
      </c>
      <c r="D114" s="53">
        <v>5844.1</v>
      </c>
    </row>
    <row r="115" spans="1:4" s="1" customFormat="1" ht="135" customHeight="1">
      <c r="A115" s="35" t="s">
        <v>401</v>
      </c>
      <c r="B115" s="33" t="s">
        <v>252</v>
      </c>
      <c r="C115" s="32" t="s">
        <v>258</v>
      </c>
      <c r="D115" s="53">
        <v>127.5</v>
      </c>
    </row>
    <row r="116" spans="1:4" s="1" customFormat="1" ht="76.5">
      <c r="A116" s="35" t="s">
        <v>400</v>
      </c>
      <c r="B116" s="33" t="s">
        <v>251</v>
      </c>
      <c r="C116" s="32" t="s">
        <v>315</v>
      </c>
      <c r="D116" s="53">
        <v>39220.3</v>
      </c>
    </row>
    <row r="117" spans="1:4" s="1" customFormat="1" ht="38.25" hidden="1">
      <c r="A117" s="47" t="s">
        <v>35</v>
      </c>
      <c r="B117" s="33"/>
      <c r="C117" s="48"/>
      <c r="D117" s="53"/>
    </row>
    <row r="118" spans="1:4" s="1" customFormat="1" ht="51" hidden="1">
      <c r="A118" s="35" t="s">
        <v>33</v>
      </c>
      <c r="B118" s="33" t="s">
        <v>251</v>
      </c>
      <c r="C118" s="48" t="s">
        <v>20</v>
      </c>
      <c r="D118" s="53"/>
    </row>
    <row r="119" spans="1:4" s="1" customFormat="1" ht="63.75" hidden="1">
      <c r="A119" s="35" t="s">
        <v>36</v>
      </c>
      <c r="B119" s="33" t="s">
        <v>251</v>
      </c>
      <c r="C119" s="48" t="s">
        <v>34</v>
      </c>
      <c r="D119" s="53"/>
    </row>
    <row r="120" spans="1:4" s="1" customFormat="1" ht="51">
      <c r="A120" s="35" t="s">
        <v>404</v>
      </c>
      <c r="B120" s="33" t="s">
        <v>325</v>
      </c>
      <c r="C120" s="48" t="s">
        <v>21</v>
      </c>
      <c r="D120" s="53">
        <v>500</v>
      </c>
    </row>
    <row r="121" spans="1:4" s="1" customFormat="1" ht="25.5">
      <c r="A121" s="35" t="s">
        <v>403</v>
      </c>
      <c r="B121" s="33" t="s">
        <v>325</v>
      </c>
      <c r="C121" s="48" t="s">
        <v>47</v>
      </c>
      <c r="D121" s="53">
        <v>2000</v>
      </c>
    </row>
    <row r="122" spans="1:4" s="1" customFormat="1" ht="25.5">
      <c r="A122" s="42" t="s">
        <v>317</v>
      </c>
      <c r="B122" s="26" t="s">
        <v>186</v>
      </c>
      <c r="C122" s="27" t="s">
        <v>316</v>
      </c>
      <c r="D122" s="56">
        <f>D123</f>
        <v>335219.60000000003</v>
      </c>
    </row>
    <row r="123" spans="1:4" s="1" customFormat="1" ht="12.75">
      <c r="A123" s="45" t="s">
        <v>352</v>
      </c>
      <c r="B123" s="46"/>
      <c r="C123" s="28"/>
      <c r="D123" s="58">
        <f>D124+D126</f>
        <v>335219.60000000003</v>
      </c>
    </row>
    <row r="124" spans="1:4" s="1" customFormat="1" ht="12.75" hidden="1">
      <c r="A124" s="28" t="s">
        <v>22</v>
      </c>
      <c r="B124" s="29"/>
      <c r="C124" s="28"/>
      <c r="D124" s="51">
        <f>SUM(D125:D125)</f>
        <v>0</v>
      </c>
    </row>
    <row r="125" spans="1:4" s="1" customFormat="1" ht="25.5" hidden="1">
      <c r="A125" s="32" t="s">
        <v>23</v>
      </c>
      <c r="B125" s="33" t="s">
        <v>252</v>
      </c>
      <c r="C125" s="32" t="s">
        <v>318</v>
      </c>
      <c r="D125" s="53">
        <v>0</v>
      </c>
    </row>
    <row r="126" spans="1:4" s="1" customFormat="1" ht="12.75">
      <c r="A126" s="28" t="s">
        <v>17</v>
      </c>
      <c r="B126" s="29"/>
      <c r="C126" s="28"/>
      <c r="D126" s="51">
        <f>D137+D127</f>
        <v>335219.60000000003</v>
      </c>
    </row>
    <row r="127" spans="1:4" s="1" customFormat="1" ht="25.5">
      <c r="A127" s="28" t="s">
        <v>103</v>
      </c>
      <c r="B127" s="29"/>
      <c r="C127" s="28"/>
      <c r="D127" s="51">
        <f>D128+D129</f>
        <v>30281.899999999998</v>
      </c>
    </row>
    <row r="128" spans="1:4" s="1" customFormat="1" ht="38.25">
      <c r="A128" s="32" t="s">
        <v>142</v>
      </c>
      <c r="B128" s="33" t="s">
        <v>251</v>
      </c>
      <c r="C128" s="32" t="s">
        <v>255</v>
      </c>
      <c r="D128" s="53">
        <v>20980.1</v>
      </c>
    </row>
    <row r="129" spans="1:4" s="1" customFormat="1" ht="25.5">
      <c r="A129" s="28" t="s">
        <v>144</v>
      </c>
      <c r="B129" s="29" t="s">
        <v>186</v>
      </c>
      <c r="C129" s="28" t="s">
        <v>143</v>
      </c>
      <c r="D129" s="51">
        <f>SUM(D130:D136)</f>
        <v>9301.8</v>
      </c>
    </row>
    <row r="130" spans="1:4" s="1" customFormat="1" ht="38.25">
      <c r="A130" s="32" t="s">
        <v>24</v>
      </c>
      <c r="B130" s="33" t="s">
        <v>251</v>
      </c>
      <c r="C130" s="32" t="s">
        <v>319</v>
      </c>
      <c r="D130" s="53">
        <v>2810</v>
      </c>
    </row>
    <row r="131" spans="1:4" s="1" customFormat="1" ht="12.75">
      <c r="A131" s="32" t="s">
        <v>353</v>
      </c>
      <c r="B131" s="33" t="s">
        <v>251</v>
      </c>
      <c r="C131" s="32" t="s">
        <v>320</v>
      </c>
      <c r="D131" s="53">
        <v>876.3</v>
      </c>
    </row>
    <row r="132" spans="1:4" s="1" customFormat="1" ht="12.75">
      <c r="A132" s="32" t="s">
        <v>381</v>
      </c>
      <c r="B132" s="33" t="s">
        <v>251</v>
      </c>
      <c r="C132" s="32" t="s">
        <v>382</v>
      </c>
      <c r="D132" s="53">
        <v>1207.5</v>
      </c>
    </row>
    <row r="133" spans="1:4" s="1" customFormat="1" ht="25.5">
      <c r="A133" s="32" t="s">
        <v>25</v>
      </c>
      <c r="B133" s="33" t="s">
        <v>252</v>
      </c>
      <c r="C133" s="32" t="s">
        <v>321</v>
      </c>
      <c r="D133" s="53">
        <v>1355.6</v>
      </c>
    </row>
    <row r="134" spans="1:4" s="1" customFormat="1" ht="25.5">
      <c r="A134" s="32" t="s">
        <v>349</v>
      </c>
      <c r="B134" s="33" t="s">
        <v>251</v>
      </c>
      <c r="C134" s="32" t="s">
        <v>322</v>
      </c>
      <c r="D134" s="53">
        <v>499.5</v>
      </c>
    </row>
    <row r="135" spans="1:4" s="1" customFormat="1" ht="38.25">
      <c r="A135" s="32" t="s">
        <v>26</v>
      </c>
      <c r="B135" s="33" t="s">
        <v>251</v>
      </c>
      <c r="C135" s="32" t="s">
        <v>323</v>
      </c>
      <c r="D135" s="53">
        <v>1676.5</v>
      </c>
    </row>
    <row r="136" spans="1:4" s="1" customFormat="1" ht="25.5">
      <c r="A136" s="32" t="s">
        <v>350</v>
      </c>
      <c r="B136" s="33" t="s">
        <v>251</v>
      </c>
      <c r="C136" s="32" t="s">
        <v>324</v>
      </c>
      <c r="D136" s="53">
        <v>876.4</v>
      </c>
    </row>
    <row r="137" spans="1:4" s="1" customFormat="1" ht="12.75">
      <c r="A137" s="49" t="s">
        <v>268</v>
      </c>
      <c r="B137" s="29" t="s">
        <v>186</v>
      </c>
      <c r="C137" s="28" t="s">
        <v>141</v>
      </c>
      <c r="D137" s="51">
        <f>D138+D139</f>
        <v>304937.7</v>
      </c>
    </row>
    <row r="138" spans="1:4" s="1" customFormat="1" ht="89.25">
      <c r="A138" s="35" t="s">
        <v>355</v>
      </c>
      <c r="B138" s="33" t="s">
        <v>252</v>
      </c>
      <c r="C138" s="32" t="s">
        <v>250</v>
      </c>
      <c r="D138" s="53">
        <v>198229.3</v>
      </c>
    </row>
    <row r="139" spans="1:4" s="1" customFormat="1" ht="51">
      <c r="A139" s="35" t="s">
        <v>354</v>
      </c>
      <c r="B139" s="33" t="s">
        <v>252</v>
      </c>
      <c r="C139" s="32" t="s">
        <v>168</v>
      </c>
      <c r="D139" s="53">
        <f>106063.6+644.8</f>
        <v>106708.40000000001</v>
      </c>
    </row>
    <row r="140" spans="1:4" s="1" customFormat="1" ht="12.75">
      <c r="A140" s="42" t="s">
        <v>259</v>
      </c>
      <c r="B140" s="26" t="s">
        <v>186</v>
      </c>
      <c r="C140" s="27" t="s">
        <v>294</v>
      </c>
      <c r="D140" s="56">
        <f>D141+D147+D152</f>
        <v>1609.6</v>
      </c>
    </row>
    <row r="141" spans="1:4" s="1" customFormat="1" ht="51">
      <c r="A141" s="28" t="s">
        <v>262</v>
      </c>
      <c r="B141" s="29" t="s">
        <v>251</v>
      </c>
      <c r="C141" s="28" t="s">
        <v>295</v>
      </c>
      <c r="D141" s="51">
        <f>D142</f>
        <v>626.2</v>
      </c>
    </row>
    <row r="142" spans="1:4" s="1" customFormat="1" ht="63.75">
      <c r="A142" s="28" t="s">
        <v>263</v>
      </c>
      <c r="B142" s="29" t="s">
        <v>251</v>
      </c>
      <c r="C142" s="28" t="s">
        <v>296</v>
      </c>
      <c r="D142" s="51">
        <f>D144+D145+D146+D143</f>
        <v>626.2</v>
      </c>
    </row>
    <row r="143" spans="1:4" s="1" customFormat="1" ht="63.75">
      <c r="A143" s="32" t="s">
        <v>394</v>
      </c>
      <c r="B143" s="33" t="s">
        <v>251</v>
      </c>
      <c r="C143" s="32" t="s">
        <v>395</v>
      </c>
      <c r="D143" s="51">
        <v>130.3</v>
      </c>
    </row>
    <row r="144" spans="1:4" s="1" customFormat="1" ht="76.5">
      <c r="A144" s="32" t="s">
        <v>397</v>
      </c>
      <c r="B144" s="33" t="s">
        <v>251</v>
      </c>
      <c r="C144" s="32" t="s">
        <v>297</v>
      </c>
      <c r="D144" s="53">
        <v>170.2</v>
      </c>
    </row>
    <row r="145" spans="1:4" s="1" customFormat="1" ht="242.25">
      <c r="A145" s="32" t="s">
        <v>396</v>
      </c>
      <c r="B145" s="33" t="s">
        <v>251</v>
      </c>
      <c r="C145" s="32" t="s">
        <v>129</v>
      </c>
      <c r="D145" s="53">
        <v>227.4</v>
      </c>
    </row>
    <row r="146" spans="1:4" s="1" customFormat="1" ht="63.75">
      <c r="A146" s="32" t="s">
        <v>398</v>
      </c>
      <c r="B146" s="33" t="s">
        <v>83</v>
      </c>
      <c r="C146" s="32" t="s">
        <v>84</v>
      </c>
      <c r="D146" s="53">
        <v>98.3</v>
      </c>
    </row>
    <row r="147" spans="1:4" s="1" customFormat="1" ht="51" hidden="1">
      <c r="A147" s="28" t="s">
        <v>283</v>
      </c>
      <c r="B147" s="29" t="s">
        <v>186</v>
      </c>
      <c r="C147" s="28" t="s">
        <v>282</v>
      </c>
      <c r="D147" s="51">
        <f>D149+D151</f>
        <v>0</v>
      </c>
    </row>
    <row r="148" spans="1:4" s="1" customFormat="1" ht="12.75" hidden="1">
      <c r="A148" s="28" t="s">
        <v>22</v>
      </c>
      <c r="B148" s="29"/>
      <c r="C148" s="28"/>
      <c r="D148" s="51">
        <f>D149</f>
        <v>0</v>
      </c>
    </row>
    <row r="149" spans="1:4" s="1" customFormat="1" ht="38.25" hidden="1">
      <c r="A149" s="32" t="s">
        <v>153</v>
      </c>
      <c r="B149" s="33" t="s">
        <v>325</v>
      </c>
      <c r="C149" s="32" t="s">
        <v>102</v>
      </c>
      <c r="D149" s="53">
        <v>0</v>
      </c>
    </row>
    <row r="150" spans="1:4" s="1" customFormat="1" ht="12.75" hidden="1">
      <c r="A150" s="28" t="s">
        <v>17</v>
      </c>
      <c r="B150" s="33"/>
      <c r="C150" s="32"/>
      <c r="D150" s="51">
        <f>D151</f>
        <v>0</v>
      </c>
    </row>
    <row r="151" spans="1:4" s="1" customFormat="1" ht="38.25" hidden="1">
      <c r="A151" s="32" t="s">
        <v>153</v>
      </c>
      <c r="B151" s="33" t="s">
        <v>325</v>
      </c>
      <c r="C151" s="32" t="s">
        <v>112</v>
      </c>
      <c r="D151" s="53">
        <v>0</v>
      </c>
    </row>
    <row r="152" spans="1:4" s="1" customFormat="1" ht="25.5">
      <c r="A152" s="28" t="s">
        <v>146</v>
      </c>
      <c r="B152" s="29" t="s">
        <v>186</v>
      </c>
      <c r="C152" s="17" t="s">
        <v>218</v>
      </c>
      <c r="D152" s="51">
        <f>D153</f>
        <v>983.4</v>
      </c>
    </row>
    <row r="153" spans="1:4" s="1" customFormat="1" ht="191.25">
      <c r="A153" s="32" t="s">
        <v>383</v>
      </c>
      <c r="B153" s="33" t="s">
        <v>251</v>
      </c>
      <c r="C153" s="48" t="s">
        <v>169</v>
      </c>
      <c r="D153" s="53">
        <v>983.4</v>
      </c>
    </row>
    <row r="154" spans="1:4" s="1" customFormat="1" ht="25.5" hidden="1">
      <c r="A154" s="27" t="s">
        <v>37</v>
      </c>
      <c r="B154" s="26" t="s">
        <v>186</v>
      </c>
      <c r="C154" s="27" t="s">
        <v>38</v>
      </c>
      <c r="D154" s="56">
        <f>D155</f>
        <v>0</v>
      </c>
    </row>
    <row r="155" spans="1:4" s="1" customFormat="1" ht="25.5" hidden="1">
      <c r="A155" s="28" t="s">
        <v>39</v>
      </c>
      <c r="B155" s="29" t="s">
        <v>186</v>
      </c>
      <c r="C155" s="28" t="s">
        <v>40</v>
      </c>
      <c r="D155" s="51">
        <f>D156+D162+D159</f>
        <v>0</v>
      </c>
    </row>
    <row r="156" spans="1:4" s="1" customFormat="1" ht="25.5" hidden="1">
      <c r="A156" s="28" t="s">
        <v>41</v>
      </c>
      <c r="B156" s="29" t="s">
        <v>186</v>
      </c>
      <c r="C156" s="28" t="s">
        <v>50</v>
      </c>
      <c r="D156" s="51">
        <f>D157+D158</f>
        <v>0</v>
      </c>
    </row>
    <row r="157" spans="1:4" s="1" customFormat="1" ht="25.5" hidden="1">
      <c r="A157" s="32" t="s">
        <v>8</v>
      </c>
      <c r="B157" s="33" t="s">
        <v>325</v>
      </c>
      <c r="C157" s="32" t="s">
        <v>50</v>
      </c>
      <c r="D157" s="53">
        <v>0</v>
      </c>
    </row>
    <row r="158" spans="1:4" s="1" customFormat="1" ht="25.5" hidden="1">
      <c r="A158" s="32" t="s">
        <v>9</v>
      </c>
      <c r="B158" s="33" t="s">
        <v>252</v>
      </c>
      <c r="C158" s="32" t="s">
        <v>50</v>
      </c>
      <c r="D158" s="53">
        <v>0</v>
      </c>
    </row>
    <row r="159" spans="1:4" s="1" customFormat="1" ht="38.25" hidden="1">
      <c r="A159" s="28" t="s">
        <v>244</v>
      </c>
      <c r="B159" s="29" t="s">
        <v>186</v>
      </c>
      <c r="C159" s="28" t="s">
        <v>52</v>
      </c>
      <c r="D159" s="51">
        <f>D161+D160</f>
        <v>0</v>
      </c>
    </row>
    <row r="160" spans="1:4" s="1" customFormat="1" ht="25.5" hidden="1">
      <c r="A160" s="32" t="s">
        <v>8</v>
      </c>
      <c r="B160" s="33" t="s">
        <v>325</v>
      </c>
      <c r="C160" s="32" t="s">
        <v>52</v>
      </c>
      <c r="D160" s="53">
        <v>0</v>
      </c>
    </row>
    <row r="161" spans="1:4" s="1" customFormat="1" ht="25.5" hidden="1">
      <c r="A161" s="32" t="s">
        <v>9</v>
      </c>
      <c r="B161" s="33" t="s">
        <v>252</v>
      </c>
      <c r="C161" s="32" t="s">
        <v>52</v>
      </c>
      <c r="D161" s="53">
        <v>0</v>
      </c>
    </row>
    <row r="162" spans="1:4" s="1" customFormat="1" ht="25.5" hidden="1">
      <c r="A162" s="28" t="s">
        <v>92</v>
      </c>
      <c r="B162" s="29" t="s">
        <v>186</v>
      </c>
      <c r="C162" s="28" t="s">
        <v>54</v>
      </c>
      <c r="D162" s="53">
        <v>0</v>
      </c>
    </row>
    <row r="163" spans="1:4" s="1" customFormat="1" ht="25.5" hidden="1">
      <c r="A163" s="32" t="s">
        <v>8</v>
      </c>
      <c r="B163" s="33" t="s">
        <v>325</v>
      </c>
      <c r="C163" s="32" t="s">
        <v>54</v>
      </c>
      <c r="D163" s="53">
        <v>0</v>
      </c>
    </row>
    <row r="164" spans="1:4" s="1" customFormat="1" ht="12.75">
      <c r="A164" s="27" t="s">
        <v>287</v>
      </c>
      <c r="B164" s="26" t="s">
        <v>186</v>
      </c>
      <c r="C164" s="27" t="s">
        <v>285</v>
      </c>
      <c r="D164" s="56">
        <f>D165</f>
        <v>30</v>
      </c>
    </row>
    <row r="165" spans="1:4" s="1" customFormat="1" ht="25.5">
      <c r="A165" s="28" t="s">
        <v>288</v>
      </c>
      <c r="B165" s="29" t="s">
        <v>186</v>
      </c>
      <c r="C165" s="28" t="s">
        <v>286</v>
      </c>
      <c r="D165" s="51">
        <f>D166</f>
        <v>30</v>
      </c>
    </row>
    <row r="166" spans="1:4" s="1" customFormat="1" ht="25.5">
      <c r="A166" s="28" t="s">
        <v>288</v>
      </c>
      <c r="B166" s="29" t="s">
        <v>186</v>
      </c>
      <c r="C166" s="28" t="s">
        <v>85</v>
      </c>
      <c r="D166" s="51">
        <f>SUM(D167:D167)</f>
        <v>30</v>
      </c>
    </row>
    <row r="167" spans="1:4" s="1" customFormat="1" ht="25.5">
      <c r="A167" s="32" t="s">
        <v>8</v>
      </c>
      <c r="B167" s="33" t="s">
        <v>325</v>
      </c>
      <c r="C167" s="32" t="s">
        <v>85</v>
      </c>
      <c r="D167" s="53">
        <v>30</v>
      </c>
    </row>
    <row r="168" spans="1:4" s="1" customFormat="1" ht="89.25" hidden="1">
      <c r="A168" s="27" t="s">
        <v>387</v>
      </c>
      <c r="B168" s="26" t="s">
        <v>186</v>
      </c>
      <c r="C168" s="27" t="s">
        <v>390</v>
      </c>
      <c r="D168" s="56">
        <f>D169</f>
        <v>0</v>
      </c>
    </row>
    <row r="169" spans="1:4" s="1" customFormat="1" ht="63.75" hidden="1">
      <c r="A169" s="28" t="s">
        <v>389</v>
      </c>
      <c r="B169" s="29" t="s">
        <v>186</v>
      </c>
      <c r="C169" s="28" t="s">
        <v>388</v>
      </c>
      <c r="D169" s="53">
        <f>D170</f>
        <v>0</v>
      </c>
    </row>
    <row r="170" spans="1:4" s="1" customFormat="1" ht="51" hidden="1">
      <c r="A170" s="32" t="s">
        <v>391</v>
      </c>
      <c r="B170" s="33" t="s">
        <v>253</v>
      </c>
      <c r="C170" s="32" t="s">
        <v>392</v>
      </c>
      <c r="D170" s="53">
        <v>0</v>
      </c>
    </row>
    <row r="171" spans="1:4" s="1" customFormat="1" ht="38.25">
      <c r="A171" s="27" t="s">
        <v>99</v>
      </c>
      <c r="B171" s="26" t="s">
        <v>186</v>
      </c>
      <c r="C171" s="27" t="s">
        <v>100</v>
      </c>
      <c r="D171" s="105">
        <f>D172</f>
        <v>-951</v>
      </c>
    </row>
    <row r="172" spans="1:4" s="1" customFormat="1" ht="38.25">
      <c r="A172" s="28" t="s">
        <v>265</v>
      </c>
      <c r="B172" s="29" t="s">
        <v>186</v>
      </c>
      <c r="C172" s="28" t="s">
        <v>101</v>
      </c>
      <c r="D172" s="106">
        <f>SUM(D173:D174)</f>
        <v>-951</v>
      </c>
    </row>
    <row r="173" spans="1:4" s="1" customFormat="1" ht="25.5">
      <c r="A173" s="35" t="s">
        <v>9</v>
      </c>
      <c r="B173" s="33">
        <v>903</v>
      </c>
      <c r="C173" s="32" t="s">
        <v>101</v>
      </c>
      <c r="D173" s="59">
        <v>-147.1</v>
      </c>
    </row>
    <row r="174" spans="1:4" s="1" customFormat="1" ht="25.5">
      <c r="A174" s="32" t="s">
        <v>42</v>
      </c>
      <c r="B174" s="33" t="s">
        <v>251</v>
      </c>
      <c r="C174" s="32" t="s">
        <v>101</v>
      </c>
      <c r="D174" s="59">
        <v>-803.9</v>
      </c>
    </row>
    <row r="175" spans="1:4" s="1" customFormat="1" ht="12.75">
      <c r="A175" s="42" t="s">
        <v>175</v>
      </c>
      <c r="B175" s="26"/>
      <c r="C175" s="27"/>
      <c r="D175" s="56">
        <f>D11+D106</f>
        <v>899818.2</v>
      </c>
    </row>
  </sheetData>
  <sheetProtection/>
  <mergeCells count="7">
    <mergeCell ref="B9:B10"/>
    <mergeCell ref="D8:D10"/>
    <mergeCell ref="A5:C5"/>
    <mergeCell ref="A6:C6"/>
    <mergeCell ref="B8:C8"/>
    <mergeCell ref="A8:A10"/>
    <mergeCell ref="C9:C10"/>
  </mergeCells>
  <printOptions horizontalCentered="1"/>
  <pageMargins left="0.7874015748031497" right="0.3937007874015748" top="0.3937007874015748" bottom="0.56" header="0.5118110236220472" footer="0.31496062992125984"/>
  <pageSetup fitToHeight="4" fitToWidth="1" horizontalDpi="600" verticalDpi="600" orientation="portrait" paperSize="9" scale="64" r:id="rId1"/>
  <headerFooter alignWithMargins="0">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131"/>
  <sheetViews>
    <sheetView zoomScalePageLayoutView="0" workbookViewId="0" topLeftCell="A1">
      <selection activeCell="C3" sqref="C3"/>
    </sheetView>
  </sheetViews>
  <sheetFormatPr defaultColWidth="9.140625" defaultRowHeight="12.75"/>
  <cols>
    <col min="1" max="1" width="10.57421875" style="12" customWidth="1"/>
    <col min="2" max="2" width="21.8515625" style="12" customWidth="1"/>
    <col min="3" max="3" width="83.7109375" style="12" customWidth="1"/>
    <col min="4" max="4" width="9.140625" style="12" customWidth="1"/>
    <col min="5" max="5" width="20.57421875" style="12" hidden="1" customWidth="1"/>
    <col min="6" max="6" width="56.8515625" style="12" hidden="1" customWidth="1"/>
    <col min="7" max="7" width="10.140625" style="12" customWidth="1"/>
    <col min="8" max="16384" width="9.140625" style="12" customWidth="1"/>
  </cols>
  <sheetData>
    <row r="1" spans="1:3" ht="12.75">
      <c r="A1" s="7"/>
      <c r="B1" s="7"/>
      <c r="C1" s="8" t="s">
        <v>221</v>
      </c>
    </row>
    <row r="2" spans="1:3" ht="12.75">
      <c r="A2" s="7"/>
      <c r="B2" s="7"/>
      <c r="C2" s="8" t="s">
        <v>194</v>
      </c>
    </row>
    <row r="3" spans="1:3" ht="12.75">
      <c r="A3" s="7"/>
      <c r="B3" s="7"/>
      <c r="C3" s="2" t="s">
        <v>407</v>
      </c>
    </row>
    <row r="4" spans="1:3" ht="12.75">
      <c r="A4" s="7"/>
      <c r="B4" s="7"/>
      <c r="C4" s="8"/>
    </row>
    <row r="5" spans="1:3" ht="12.75">
      <c r="A5" s="125" t="s">
        <v>302</v>
      </c>
      <c r="B5" s="125"/>
      <c r="C5" s="125"/>
    </row>
    <row r="6" spans="1:3" ht="12.75">
      <c r="A6" s="126" t="s">
        <v>19</v>
      </c>
      <c r="B6" s="126"/>
      <c r="C6" s="126"/>
    </row>
    <row r="7" spans="1:3" ht="12.75">
      <c r="A7" s="9"/>
      <c r="B7" s="9"/>
      <c r="C7" s="9"/>
    </row>
    <row r="8" spans="1:3" ht="17.25" customHeight="1">
      <c r="A8" s="127" t="s">
        <v>110</v>
      </c>
      <c r="B8" s="127" t="s">
        <v>108</v>
      </c>
      <c r="C8" s="127" t="s">
        <v>107</v>
      </c>
    </row>
    <row r="9" spans="1:3" ht="16.5" customHeight="1">
      <c r="A9" s="128"/>
      <c r="B9" s="128"/>
      <c r="C9" s="128"/>
    </row>
    <row r="10" spans="1:3" ht="18.75" customHeight="1">
      <c r="A10" s="129"/>
      <c r="B10" s="129"/>
      <c r="C10" s="129"/>
    </row>
    <row r="11" spans="1:3" ht="12.75" customHeight="1">
      <c r="A11" s="122" t="s">
        <v>222</v>
      </c>
      <c r="B11" s="123"/>
      <c r="C11" s="124"/>
    </row>
    <row r="12" spans="1:3" ht="25.5">
      <c r="A12" s="17">
        <v>902</v>
      </c>
      <c r="B12" s="17" t="s">
        <v>278</v>
      </c>
      <c r="C12" s="34" t="s">
        <v>280</v>
      </c>
    </row>
    <row r="13" spans="1:3" ht="12.75">
      <c r="A13" s="17">
        <v>902</v>
      </c>
      <c r="B13" s="17" t="s">
        <v>274</v>
      </c>
      <c r="C13" s="36" t="s">
        <v>275</v>
      </c>
    </row>
    <row r="14" spans="1:3" ht="25.5">
      <c r="A14" s="17">
        <v>902</v>
      </c>
      <c r="B14" s="17" t="s">
        <v>212</v>
      </c>
      <c r="C14" s="34" t="s">
        <v>213</v>
      </c>
    </row>
    <row r="15" spans="1:3" ht="12.75">
      <c r="A15" s="17">
        <v>902</v>
      </c>
      <c r="B15" s="17" t="s">
        <v>137</v>
      </c>
      <c r="C15" s="34" t="s">
        <v>138</v>
      </c>
    </row>
    <row r="16" spans="1:3" ht="12.75">
      <c r="A16" s="17">
        <v>902</v>
      </c>
      <c r="B16" s="17" t="s">
        <v>139</v>
      </c>
      <c r="C16" s="34" t="s">
        <v>140</v>
      </c>
    </row>
    <row r="17" spans="1:3" ht="12.75">
      <c r="A17" s="17">
        <v>902</v>
      </c>
      <c r="B17" s="17" t="s">
        <v>314</v>
      </c>
      <c r="C17" s="34" t="s">
        <v>267</v>
      </c>
    </row>
    <row r="18" spans="1:3" ht="12.75">
      <c r="A18" s="17">
        <v>902</v>
      </c>
      <c r="B18" s="17" t="s">
        <v>141</v>
      </c>
      <c r="C18" s="34" t="s">
        <v>268</v>
      </c>
    </row>
    <row r="19" spans="1:3" ht="25.5">
      <c r="A19" s="17">
        <v>902</v>
      </c>
      <c r="B19" s="17" t="s">
        <v>102</v>
      </c>
      <c r="C19" s="28" t="s">
        <v>153</v>
      </c>
    </row>
    <row r="20" spans="1:3" ht="12.75">
      <c r="A20" s="17">
        <v>902</v>
      </c>
      <c r="B20" s="17" t="s">
        <v>218</v>
      </c>
      <c r="C20" s="34" t="s">
        <v>146</v>
      </c>
    </row>
    <row r="21" spans="1:3" ht="25.5">
      <c r="A21" s="17">
        <v>902</v>
      </c>
      <c r="B21" s="6" t="s">
        <v>95</v>
      </c>
      <c r="C21" s="64" t="s">
        <v>96</v>
      </c>
    </row>
    <row r="22" spans="1:3" ht="25.5">
      <c r="A22" s="17">
        <v>902</v>
      </c>
      <c r="B22" s="6" t="s">
        <v>97</v>
      </c>
      <c r="C22" s="64" t="s">
        <v>98</v>
      </c>
    </row>
    <row r="23" spans="1:3" ht="25.5">
      <c r="A23" s="17">
        <v>902</v>
      </c>
      <c r="B23" s="6" t="s">
        <v>93</v>
      </c>
      <c r="C23" s="64" t="s">
        <v>94</v>
      </c>
    </row>
    <row r="24" spans="1:3" ht="25.5">
      <c r="A24" s="17">
        <v>902</v>
      </c>
      <c r="B24" s="6" t="s">
        <v>50</v>
      </c>
      <c r="C24" s="64" t="s">
        <v>51</v>
      </c>
    </row>
    <row r="25" spans="1:3" ht="25.5">
      <c r="A25" s="17">
        <v>902</v>
      </c>
      <c r="B25" s="6" t="s">
        <v>52</v>
      </c>
      <c r="C25" s="64" t="s">
        <v>53</v>
      </c>
    </row>
    <row r="26" spans="1:3" ht="25.5">
      <c r="A26" s="17">
        <v>902</v>
      </c>
      <c r="B26" s="6" t="s">
        <v>54</v>
      </c>
      <c r="C26" s="64" t="s">
        <v>92</v>
      </c>
    </row>
    <row r="27" spans="1:3" ht="12.75">
      <c r="A27" s="17">
        <v>902</v>
      </c>
      <c r="B27" s="17" t="s">
        <v>85</v>
      </c>
      <c r="C27" s="28" t="s">
        <v>288</v>
      </c>
    </row>
    <row r="28" spans="1:3" ht="25.5">
      <c r="A28" s="17">
        <v>902</v>
      </c>
      <c r="B28" s="17" t="s">
        <v>101</v>
      </c>
      <c r="C28" s="34" t="s">
        <v>265</v>
      </c>
    </row>
    <row r="29" spans="1:3" ht="12.75" customHeight="1">
      <c r="A29" s="122" t="s">
        <v>223</v>
      </c>
      <c r="B29" s="123"/>
      <c r="C29" s="124"/>
    </row>
    <row r="30" spans="1:3" ht="25.5">
      <c r="A30" s="65" t="s">
        <v>252</v>
      </c>
      <c r="B30" s="17" t="s">
        <v>278</v>
      </c>
      <c r="C30" s="34" t="s">
        <v>280</v>
      </c>
    </row>
    <row r="31" spans="1:3" ht="12.75">
      <c r="A31" s="65" t="s">
        <v>252</v>
      </c>
      <c r="B31" s="17" t="s">
        <v>274</v>
      </c>
      <c r="C31" s="36" t="s">
        <v>275</v>
      </c>
    </row>
    <row r="32" spans="1:3" ht="25.5">
      <c r="A32" s="65" t="s">
        <v>252</v>
      </c>
      <c r="B32" s="17" t="s">
        <v>212</v>
      </c>
      <c r="C32" s="34" t="s">
        <v>213</v>
      </c>
    </row>
    <row r="33" spans="1:3" ht="12.75">
      <c r="A33" s="65" t="s">
        <v>252</v>
      </c>
      <c r="B33" s="17" t="s">
        <v>137</v>
      </c>
      <c r="C33" s="34" t="s">
        <v>138</v>
      </c>
    </row>
    <row r="34" spans="1:3" ht="12.75">
      <c r="A34" s="66" t="s">
        <v>252</v>
      </c>
      <c r="B34" s="17" t="s">
        <v>139</v>
      </c>
      <c r="C34" s="34" t="s">
        <v>140</v>
      </c>
    </row>
    <row r="35" spans="1:3" ht="12.75">
      <c r="A35" s="65" t="s">
        <v>252</v>
      </c>
      <c r="B35" s="17" t="s">
        <v>314</v>
      </c>
      <c r="C35" s="34" t="s">
        <v>267</v>
      </c>
    </row>
    <row r="36" spans="1:3" ht="25.5">
      <c r="A36" s="65" t="s">
        <v>252</v>
      </c>
      <c r="B36" s="17" t="s">
        <v>318</v>
      </c>
      <c r="C36" s="34" t="s">
        <v>271</v>
      </c>
    </row>
    <row r="37" spans="1:3" ht="25.5">
      <c r="A37" s="65" t="s">
        <v>252</v>
      </c>
      <c r="B37" s="17" t="s">
        <v>143</v>
      </c>
      <c r="C37" s="34" t="s">
        <v>144</v>
      </c>
    </row>
    <row r="38" spans="1:3" ht="12.75">
      <c r="A38" s="65" t="s">
        <v>252</v>
      </c>
      <c r="B38" s="17" t="s">
        <v>141</v>
      </c>
      <c r="C38" s="34" t="s">
        <v>268</v>
      </c>
    </row>
    <row r="39" spans="1:3" ht="12.75">
      <c r="A39" s="65" t="s">
        <v>252</v>
      </c>
      <c r="B39" s="17" t="s">
        <v>218</v>
      </c>
      <c r="C39" s="34" t="s">
        <v>146</v>
      </c>
    </row>
    <row r="40" spans="1:3" ht="25.5">
      <c r="A40" s="65" t="s">
        <v>252</v>
      </c>
      <c r="B40" s="6" t="s">
        <v>95</v>
      </c>
      <c r="C40" s="64" t="s">
        <v>96</v>
      </c>
    </row>
    <row r="41" spans="1:3" ht="25.5">
      <c r="A41" s="65" t="s">
        <v>252</v>
      </c>
      <c r="B41" s="6" t="s">
        <v>97</v>
      </c>
      <c r="C41" s="64" t="s">
        <v>98</v>
      </c>
    </row>
    <row r="42" spans="1:3" ht="25.5">
      <c r="A42" s="65" t="s">
        <v>252</v>
      </c>
      <c r="B42" s="6" t="s">
        <v>93</v>
      </c>
      <c r="C42" s="64" t="s">
        <v>94</v>
      </c>
    </row>
    <row r="43" spans="1:3" ht="25.5">
      <c r="A43" s="65" t="s">
        <v>252</v>
      </c>
      <c r="B43" s="6" t="s">
        <v>50</v>
      </c>
      <c r="C43" s="64" t="s">
        <v>51</v>
      </c>
    </row>
    <row r="44" spans="1:3" ht="25.5">
      <c r="A44" s="65" t="s">
        <v>252</v>
      </c>
      <c r="B44" s="6" t="s">
        <v>52</v>
      </c>
      <c r="C44" s="64" t="s">
        <v>53</v>
      </c>
    </row>
    <row r="45" spans="1:3" ht="25.5">
      <c r="A45" s="65" t="s">
        <v>252</v>
      </c>
      <c r="B45" s="6" t="s">
        <v>54</v>
      </c>
      <c r="C45" s="64" t="s">
        <v>92</v>
      </c>
    </row>
    <row r="46" spans="1:3" ht="12.75" customHeight="1">
      <c r="A46" s="65" t="s">
        <v>252</v>
      </c>
      <c r="B46" s="17" t="s">
        <v>85</v>
      </c>
      <c r="C46" s="28" t="s">
        <v>288</v>
      </c>
    </row>
    <row r="47" spans="1:3" ht="25.5">
      <c r="A47" s="65" t="s">
        <v>252</v>
      </c>
      <c r="B47" s="17" t="s">
        <v>289</v>
      </c>
      <c r="C47" s="34" t="s">
        <v>290</v>
      </c>
    </row>
    <row r="48" spans="1:3" ht="25.5">
      <c r="A48" s="66" t="s">
        <v>252</v>
      </c>
      <c r="B48" s="17" t="s">
        <v>101</v>
      </c>
      <c r="C48" s="34" t="s">
        <v>265</v>
      </c>
    </row>
    <row r="49" spans="1:3" ht="12.75" customHeight="1">
      <c r="A49" s="122" t="s">
        <v>42</v>
      </c>
      <c r="B49" s="123"/>
      <c r="C49" s="124"/>
    </row>
    <row r="50" spans="1:3" ht="38.25">
      <c r="A50" s="17">
        <v>904</v>
      </c>
      <c r="B50" s="17" t="s">
        <v>177</v>
      </c>
      <c r="C50" s="34" t="s">
        <v>224</v>
      </c>
    </row>
    <row r="51" spans="1:3" ht="38.25">
      <c r="A51" s="17">
        <v>904</v>
      </c>
      <c r="B51" s="17" t="s">
        <v>303</v>
      </c>
      <c r="C51" s="34" t="s">
        <v>229</v>
      </c>
    </row>
    <row r="52" spans="1:3" ht="25.5">
      <c r="A52" s="17">
        <v>904</v>
      </c>
      <c r="B52" s="17" t="s">
        <v>230</v>
      </c>
      <c r="C52" s="34" t="s">
        <v>231</v>
      </c>
    </row>
    <row r="53" spans="1:3" ht="25.5">
      <c r="A53" s="17">
        <v>904</v>
      </c>
      <c r="B53" s="17" t="s">
        <v>232</v>
      </c>
      <c r="C53" s="34" t="s">
        <v>233</v>
      </c>
    </row>
    <row r="54" spans="1:3" ht="38.25">
      <c r="A54" s="17">
        <v>904</v>
      </c>
      <c r="B54" s="17" t="s">
        <v>273</v>
      </c>
      <c r="C54" s="28" t="s">
        <v>119</v>
      </c>
    </row>
    <row r="55" spans="1:3" ht="38.25">
      <c r="A55" s="65" t="s">
        <v>251</v>
      </c>
      <c r="B55" s="17" t="s">
        <v>191</v>
      </c>
      <c r="C55" s="34" t="s">
        <v>376</v>
      </c>
    </row>
    <row r="56" spans="1:3" ht="38.25">
      <c r="A56" s="65" t="s">
        <v>251</v>
      </c>
      <c r="B56" s="17" t="s">
        <v>308</v>
      </c>
      <c r="C56" s="34" t="s">
        <v>379</v>
      </c>
    </row>
    <row r="57" spans="1:3" ht="25.5">
      <c r="A57" s="65" t="s">
        <v>251</v>
      </c>
      <c r="B57" s="17" t="s">
        <v>278</v>
      </c>
      <c r="C57" s="34" t="s">
        <v>280</v>
      </c>
    </row>
    <row r="58" spans="1:3" ht="12.75">
      <c r="A58" s="65" t="s">
        <v>251</v>
      </c>
      <c r="B58" s="17" t="s">
        <v>274</v>
      </c>
      <c r="C58" s="36" t="s">
        <v>275</v>
      </c>
    </row>
    <row r="59" spans="1:3" ht="51">
      <c r="A59" s="65" t="s">
        <v>251</v>
      </c>
      <c r="B59" s="17" t="s">
        <v>276</v>
      </c>
      <c r="C59" s="34" t="s">
        <v>307</v>
      </c>
    </row>
    <row r="60" spans="1:3" ht="25.5">
      <c r="A60" s="65" t="s">
        <v>251</v>
      </c>
      <c r="B60" s="17" t="s">
        <v>277</v>
      </c>
      <c r="C60" s="34" t="s">
        <v>313</v>
      </c>
    </row>
    <row r="61" spans="1:3" s="7" customFormat="1" ht="38.25">
      <c r="A61" s="65" t="s">
        <v>251</v>
      </c>
      <c r="B61" s="17" t="s">
        <v>312</v>
      </c>
      <c r="C61" s="34" t="s">
        <v>346</v>
      </c>
    </row>
    <row r="62" spans="1:3" ht="25.5">
      <c r="A62" s="65">
        <v>904</v>
      </c>
      <c r="B62" s="17" t="s">
        <v>212</v>
      </c>
      <c r="C62" s="34" t="s">
        <v>213</v>
      </c>
    </row>
    <row r="63" spans="1:3" ht="12.75">
      <c r="A63" s="65" t="s">
        <v>251</v>
      </c>
      <c r="B63" s="17" t="s">
        <v>137</v>
      </c>
      <c r="C63" s="34" t="s">
        <v>138</v>
      </c>
    </row>
    <row r="64" spans="1:3" s="7" customFormat="1" ht="12.75">
      <c r="A64" s="65" t="s">
        <v>251</v>
      </c>
      <c r="B64" s="17" t="s">
        <v>139</v>
      </c>
      <c r="C64" s="34" t="s">
        <v>140</v>
      </c>
    </row>
    <row r="65" spans="1:3" ht="25.5">
      <c r="A65" s="65" t="s">
        <v>251</v>
      </c>
      <c r="B65" s="17" t="s">
        <v>20</v>
      </c>
      <c r="C65" s="34" t="s">
        <v>234</v>
      </c>
    </row>
    <row r="66" spans="1:3" ht="25.5">
      <c r="A66" s="65" t="s">
        <v>251</v>
      </c>
      <c r="B66" s="17" t="s">
        <v>18</v>
      </c>
      <c r="C66" s="34" t="s">
        <v>235</v>
      </c>
    </row>
    <row r="67" spans="1:6" ht="12.75">
      <c r="A67" s="65" t="s">
        <v>251</v>
      </c>
      <c r="B67" s="17" t="s">
        <v>314</v>
      </c>
      <c r="C67" s="34" t="s">
        <v>267</v>
      </c>
      <c r="E67" s="18"/>
      <c r="F67" s="19"/>
    </row>
    <row r="68" spans="1:6" ht="30" customHeight="1">
      <c r="A68" s="65" t="s">
        <v>251</v>
      </c>
      <c r="B68" s="17" t="s">
        <v>347</v>
      </c>
      <c r="C68" s="34" t="s">
        <v>264</v>
      </c>
      <c r="E68" s="18" t="s">
        <v>95</v>
      </c>
      <c r="F68" s="19" t="s">
        <v>96</v>
      </c>
    </row>
    <row r="69" spans="1:6" ht="28.5" customHeight="1">
      <c r="A69" s="65" t="s">
        <v>251</v>
      </c>
      <c r="B69" s="17" t="s">
        <v>255</v>
      </c>
      <c r="C69" s="34" t="s">
        <v>142</v>
      </c>
      <c r="E69" s="18" t="s">
        <v>97</v>
      </c>
      <c r="F69" s="19" t="s">
        <v>98</v>
      </c>
    </row>
    <row r="70" spans="1:6" ht="38.25">
      <c r="A70" s="65" t="s">
        <v>251</v>
      </c>
      <c r="B70" s="17" t="s">
        <v>143</v>
      </c>
      <c r="C70" s="34" t="s">
        <v>144</v>
      </c>
      <c r="E70" s="18" t="s">
        <v>93</v>
      </c>
      <c r="F70" s="19" t="s">
        <v>94</v>
      </c>
    </row>
    <row r="71" spans="1:6" ht="38.25">
      <c r="A71" s="65" t="s">
        <v>251</v>
      </c>
      <c r="B71" s="17" t="s">
        <v>272</v>
      </c>
      <c r="C71" s="34" t="s">
        <v>145</v>
      </c>
      <c r="E71" s="18" t="s">
        <v>52</v>
      </c>
      <c r="F71" s="19" t="s">
        <v>53</v>
      </c>
    </row>
    <row r="72" spans="1:6" ht="25.5">
      <c r="A72" s="65" t="s">
        <v>251</v>
      </c>
      <c r="B72" s="17" t="s">
        <v>141</v>
      </c>
      <c r="C72" s="34" t="s">
        <v>268</v>
      </c>
      <c r="E72" s="18" t="s">
        <v>54</v>
      </c>
      <c r="F72" s="19" t="s">
        <v>92</v>
      </c>
    </row>
    <row r="73" spans="1:6" ht="38.25">
      <c r="A73" s="65" t="s">
        <v>251</v>
      </c>
      <c r="B73" s="17" t="s">
        <v>296</v>
      </c>
      <c r="C73" s="34" t="s">
        <v>263</v>
      </c>
      <c r="E73" s="20" t="s">
        <v>289</v>
      </c>
      <c r="F73" s="21" t="s">
        <v>290</v>
      </c>
    </row>
    <row r="74" spans="1:6" ht="12.75">
      <c r="A74" s="65" t="s">
        <v>251</v>
      </c>
      <c r="B74" s="17" t="s">
        <v>104</v>
      </c>
      <c r="C74" s="34" t="s">
        <v>49</v>
      </c>
      <c r="E74" s="18"/>
      <c r="F74" s="19"/>
    </row>
    <row r="75" spans="1:3" ht="12.75">
      <c r="A75" s="65" t="s">
        <v>251</v>
      </c>
      <c r="B75" s="17" t="s">
        <v>48</v>
      </c>
      <c r="C75" s="34" t="s">
        <v>111</v>
      </c>
    </row>
    <row r="76" spans="1:3" ht="12.75">
      <c r="A76" s="65" t="s">
        <v>251</v>
      </c>
      <c r="B76" s="17" t="s">
        <v>218</v>
      </c>
      <c r="C76" s="34" t="s">
        <v>146</v>
      </c>
    </row>
    <row r="77" spans="1:3" ht="25.5">
      <c r="A77" s="65" t="s">
        <v>251</v>
      </c>
      <c r="B77" s="6" t="s">
        <v>95</v>
      </c>
      <c r="C77" s="64" t="s">
        <v>96</v>
      </c>
    </row>
    <row r="78" spans="1:3" ht="25.5">
      <c r="A78" s="65" t="s">
        <v>251</v>
      </c>
      <c r="B78" s="6" t="s">
        <v>97</v>
      </c>
      <c r="C78" s="64" t="s">
        <v>98</v>
      </c>
    </row>
    <row r="79" spans="1:3" ht="25.5">
      <c r="A79" s="65" t="s">
        <v>251</v>
      </c>
      <c r="B79" s="6" t="s">
        <v>93</v>
      </c>
      <c r="C79" s="64" t="s">
        <v>94</v>
      </c>
    </row>
    <row r="80" spans="1:3" ht="25.5">
      <c r="A80" s="65" t="s">
        <v>251</v>
      </c>
      <c r="B80" s="6" t="s">
        <v>50</v>
      </c>
      <c r="C80" s="64" t="s">
        <v>51</v>
      </c>
    </row>
    <row r="81" spans="1:3" ht="25.5">
      <c r="A81" s="65" t="s">
        <v>251</v>
      </c>
      <c r="B81" s="6" t="s">
        <v>52</v>
      </c>
      <c r="C81" s="64" t="s">
        <v>53</v>
      </c>
    </row>
    <row r="82" spans="1:3" ht="25.5">
      <c r="A82" s="65" t="s">
        <v>251</v>
      </c>
      <c r="B82" s="6" t="s">
        <v>54</v>
      </c>
      <c r="C82" s="64" t="s">
        <v>92</v>
      </c>
    </row>
    <row r="83" spans="1:3" ht="12.75">
      <c r="A83" s="65" t="s">
        <v>251</v>
      </c>
      <c r="B83" s="17" t="s">
        <v>85</v>
      </c>
      <c r="C83" s="28" t="s">
        <v>288</v>
      </c>
    </row>
    <row r="84" spans="1:3" ht="25.5">
      <c r="A84" s="65" t="s">
        <v>251</v>
      </c>
      <c r="B84" s="17" t="s">
        <v>236</v>
      </c>
      <c r="C84" s="34" t="s">
        <v>266</v>
      </c>
    </row>
    <row r="85" spans="1:3" ht="25.5">
      <c r="A85" s="65" t="s">
        <v>251</v>
      </c>
      <c r="B85" s="17" t="s">
        <v>289</v>
      </c>
      <c r="C85" s="34" t="s">
        <v>290</v>
      </c>
    </row>
    <row r="86" spans="1:3" ht="25.5">
      <c r="A86" s="65" t="s">
        <v>251</v>
      </c>
      <c r="B86" s="17" t="s">
        <v>101</v>
      </c>
      <c r="C86" s="34" t="s">
        <v>265</v>
      </c>
    </row>
    <row r="87" spans="1:3" ht="12.75" customHeight="1">
      <c r="A87" s="122" t="s">
        <v>43</v>
      </c>
      <c r="B87" s="123"/>
      <c r="C87" s="124"/>
    </row>
    <row r="88" spans="1:3" ht="12.75">
      <c r="A88" s="65" t="s">
        <v>253</v>
      </c>
      <c r="B88" s="17" t="s">
        <v>274</v>
      </c>
      <c r="C88" s="36" t="s">
        <v>275</v>
      </c>
    </row>
    <row r="89" spans="1:3" ht="25.5">
      <c r="A89" s="65" t="s">
        <v>253</v>
      </c>
      <c r="B89" s="17" t="s">
        <v>212</v>
      </c>
      <c r="C89" s="34" t="s">
        <v>213</v>
      </c>
    </row>
    <row r="90" spans="1:3" ht="12.75">
      <c r="A90" s="65" t="s">
        <v>253</v>
      </c>
      <c r="B90" s="17" t="s">
        <v>137</v>
      </c>
      <c r="C90" s="34" t="s">
        <v>138</v>
      </c>
    </row>
    <row r="91" spans="1:3" ht="12.75">
      <c r="A91" s="65" t="s">
        <v>253</v>
      </c>
      <c r="B91" s="17" t="s">
        <v>139</v>
      </c>
      <c r="C91" s="34" t="s">
        <v>140</v>
      </c>
    </row>
    <row r="92" spans="1:3" ht="12.75">
      <c r="A92" s="65" t="s">
        <v>253</v>
      </c>
      <c r="B92" s="17" t="s">
        <v>245</v>
      </c>
      <c r="C92" s="34" t="s">
        <v>147</v>
      </c>
    </row>
    <row r="93" spans="1:3" ht="25.5">
      <c r="A93" s="65" t="s">
        <v>253</v>
      </c>
      <c r="B93" s="17" t="s">
        <v>364</v>
      </c>
      <c r="C93" s="34" t="s">
        <v>192</v>
      </c>
    </row>
    <row r="94" spans="1:3" ht="12.75">
      <c r="A94" s="66" t="s">
        <v>253</v>
      </c>
      <c r="B94" s="17" t="s">
        <v>148</v>
      </c>
      <c r="C94" s="34" t="s">
        <v>149</v>
      </c>
    </row>
    <row r="95" spans="1:3" ht="12.75">
      <c r="A95" s="66" t="s">
        <v>253</v>
      </c>
      <c r="B95" s="17" t="s">
        <v>314</v>
      </c>
      <c r="C95" s="34" t="s">
        <v>267</v>
      </c>
    </row>
    <row r="96" spans="1:3" ht="12.75">
      <c r="A96" s="65" t="s">
        <v>253</v>
      </c>
      <c r="B96" s="17" t="s">
        <v>141</v>
      </c>
      <c r="C96" s="34" t="s">
        <v>268</v>
      </c>
    </row>
    <row r="97" spans="1:3" ht="38.25">
      <c r="A97" s="65" t="s">
        <v>253</v>
      </c>
      <c r="B97" s="17" t="s">
        <v>296</v>
      </c>
      <c r="C97" s="34" t="s">
        <v>263</v>
      </c>
    </row>
    <row r="98" spans="1:3" ht="12.75">
      <c r="A98" s="65" t="s">
        <v>253</v>
      </c>
      <c r="B98" s="17" t="s">
        <v>218</v>
      </c>
      <c r="C98" s="34" t="s">
        <v>146</v>
      </c>
    </row>
    <row r="99" spans="1:3" ht="51">
      <c r="A99" s="65" t="s">
        <v>253</v>
      </c>
      <c r="B99" s="17" t="s">
        <v>150</v>
      </c>
      <c r="C99" s="34" t="s">
        <v>151</v>
      </c>
    </row>
    <row r="100" spans="1:3" s="7" customFormat="1" ht="25.5">
      <c r="A100" s="65" t="s">
        <v>253</v>
      </c>
      <c r="B100" s="17" t="s">
        <v>236</v>
      </c>
      <c r="C100" s="34" t="s">
        <v>266</v>
      </c>
    </row>
    <row r="101" spans="1:3" ht="25.5">
      <c r="A101" s="66" t="s">
        <v>253</v>
      </c>
      <c r="B101" s="17" t="s">
        <v>101</v>
      </c>
      <c r="C101" s="34" t="s">
        <v>265</v>
      </c>
    </row>
    <row r="102" spans="1:3" ht="12.75">
      <c r="A102" s="122" t="s">
        <v>90</v>
      </c>
      <c r="B102" s="123"/>
      <c r="C102" s="124"/>
    </row>
    <row r="103" spans="1:3" ht="12.75">
      <c r="A103" s="65" t="s">
        <v>83</v>
      </c>
      <c r="B103" s="17" t="s">
        <v>274</v>
      </c>
      <c r="C103" s="36" t="s">
        <v>275</v>
      </c>
    </row>
    <row r="104" spans="1:3" ht="12.75">
      <c r="A104" s="65" t="s">
        <v>83</v>
      </c>
      <c r="B104" s="17" t="s">
        <v>137</v>
      </c>
      <c r="C104" s="34" t="s">
        <v>138</v>
      </c>
    </row>
    <row r="105" spans="1:3" s="7" customFormat="1" ht="25.5">
      <c r="A105" s="65" t="s">
        <v>83</v>
      </c>
      <c r="B105" s="17" t="s">
        <v>101</v>
      </c>
      <c r="C105" s="34" t="s">
        <v>265</v>
      </c>
    </row>
    <row r="106" spans="1:3" ht="38.25">
      <c r="A106" s="65" t="s">
        <v>83</v>
      </c>
      <c r="B106" s="17" t="s">
        <v>296</v>
      </c>
      <c r="C106" s="34" t="s">
        <v>263</v>
      </c>
    </row>
    <row r="107" spans="1:3" ht="12.75">
      <c r="A107" s="10"/>
      <c r="B107" s="13"/>
      <c r="C107" s="14"/>
    </row>
    <row r="108" spans="1:3" ht="39" customHeight="1">
      <c r="A108" s="121" t="s">
        <v>16</v>
      </c>
      <c r="B108" s="121"/>
      <c r="C108" s="121"/>
    </row>
    <row r="109" spans="1:3" ht="12.75" customHeight="1">
      <c r="A109" s="22"/>
      <c r="B109" s="20"/>
      <c r="C109" s="23"/>
    </row>
    <row r="116" ht="12.75" customHeight="1"/>
    <row r="125" spans="1:3" ht="12.75">
      <c r="A125" s="22"/>
      <c r="B125" s="20"/>
      <c r="C125" s="23"/>
    </row>
    <row r="126" spans="1:3" ht="12.75">
      <c r="A126" s="22"/>
      <c r="B126" s="20"/>
      <c r="C126" s="23"/>
    </row>
    <row r="127" spans="1:3" ht="12.75">
      <c r="A127" s="120"/>
      <c r="B127" s="120"/>
      <c r="C127" s="120"/>
    </row>
    <row r="131" spans="1:3" ht="18.75">
      <c r="A131" s="22"/>
      <c r="B131" s="24"/>
      <c r="C131" s="25"/>
    </row>
  </sheetData>
  <sheetProtection/>
  <mergeCells count="12">
    <mergeCell ref="A5:C5"/>
    <mergeCell ref="A6:C6"/>
    <mergeCell ref="A8:A10"/>
    <mergeCell ref="B8:B10"/>
    <mergeCell ref="C8:C10"/>
    <mergeCell ref="A127:C127"/>
    <mergeCell ref="A108:C108"/>
    <mergeCell ref="A87:C87"/>
    <mergeCell ref="A102:C102"/>
    <mergeCell ref="A29:C29"/>
    <mergeCell ref="A11:C11"/>
    <mergeCell ref="A49:C49"/>
  </mergeCells>
  <printOptions/>
  <pageMargins left="0.7874015748031497" right="0.7874015748031497" top="0.5118110236220472" bottom="0.52" header="0.5118110236220472" footer="0.27"/>
  <pageSetup fitToHeight="2" fitToWidth="1" horizontalDpi="600" verticalDpi="600" orientation="portrait" paperSize="9" scale="60" r:id="rId1"/>
  <headerFooter alignWithMargins="0">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17"/>
  <sheetViews>
    <sheetView zoomScalePageLayoutView="0" workbookViewId="0" topLeftCell="B1">
      <selection activeCell="B3" sqref="B3"/>
    </sheetView>
  </sheetViews>
  <sheetFormatPr defaultColWidth="9.140625" defaultRowHeight="12.75"/>
  <cols>
    <col min="1" max="1" width="38.28125" style="3" customWidth="1"/>
    <col min="2" max="2" width="32.421875" style="3" customWidth="1"/>
    <col min="3" max="3" width="19.00390625" style="3" customWidth="1"/>
    <col min="4" max="4" width="21.8515625" style="3" customWidth="1"/>
    <col min="5" max="5" width="11.00390625" style="3" bestFit="1" customWidth="1"/>
    <col min="6" max="16384" width="9.140625" style="3" customWidth="1"/>
  </cols>
  <sheetData>
    <row r="1" ht="12.75">
      <c r="D1" s="5" t="s">
        <v>13</v>
      </c>
    </row>
    <row r="2" spans="1:4" ht="12.75">
      <c r="A2" s="1"/>
      <c r="B2" s="1"/>
      <c r="D2" s="5" t="s">
        <v>194</v>
      </c>
    </row>
    <row r="3" spans="1:4" ht="12.75">
      <c r="A3" s="1"/>
      <c r="B3" s="1"/>
      <c r="D3" s="2" t="s">
        <v>406</v>
      </c>
    </row>
    <row r="4" spans="1:3" ht="12.75">
      <c r="A4" s="1"/>
      <c r="B4" s="1"/>
      <c r="C4" s="1"/>
    </row>
    <row r="5" spans="1:3" ht="12.75">
      <c r="A5" s="1"/>
      <c r="B5" s="1"/>
      <c r="C5" s="1"/>
    </row>
    <row r="6" spans="1:4" ht="26.25" customHeight="1">
      <c r="A6" s="132" t="s">
        <v>27</v>
      </c>
      <c r="B6" s="132"/>
      <c r="C6" s="132"/>
      <c r="D6" s="132"/>
    </row>
    <row r="8" spans="1:4" ht="12.75">
      <c r="A8" s="1"/>
      <c r="B8" s="1"/>
      <c r="D8" s="2" t="s">
        <v>199</v>
      </c>
    </row>
    <row r="9" spans="1:4" ht="12.75">
      <c r="A9" s="117" t="s">
        <v>200</v>
      </c>
      <c r="B9" s="117" t="s">
        <v>399</v>
      </c>
      <c r="C9" s="130" t="s">
        <v>384</v>
      </c>
      <c r="D9" s="131"/>
    </row>
    <row r="10" spans="1:4" ht="96" customHeight="1">
      <c r="A10" s="117"/>
      <c r="B10" s="117"/>
      <c r="C10" s="6" t="s">
        <v>385</v>
      </c>
      <c r="D10" s="6" t="s">
        <v>386</v>
      </c>
    </row>
    <row r="11" spans="1:4" ht="12.75">
      <c r="A11" s="62" t="s">
        <v>201</v>
      </c>
      <c r="B11" s="93">
        <f aca="true" t="shared" si="0" ref="B11:B16">SUM(C11:D11)</f>
        <v>8024.5</v>
      </c>
      <c r="C11" s="92">
        <v>7900.2</v>
      </c>
      <c r="D11" s="92">
        <v>124.30000000000018</v>
      </c>
    </row>
    <row r="12" spans="1:4" ht="12.75">
      <c r="A12" s="62" t="s">
        <v>202</v>
      </c>
      <c r="B12" s="93">
        <f t="shared" si="0"/>
        <v>5835.8</v>
      </c>
      <c r="C12" s="88">
        <v>5748.1</v>
      </c>
      <c r="D12" s="92">
        <v>87.7</v>
      </c>
    </row>
    <row r="13" spans="1:4" ht="12.75">
      <c r="A13" s="62" t="s">
        <v>203</v>
      </c>
      <c r="B13" s="93">
        <f t="shared" si="0"/>
        <v>15049</v>
      </c>
      <c r="C13" s="88">
        <v>14266.5</v>
      </c>
      <c r="D13" s="92">
        <v>782.5</v>
      </c>
    </row>
    <row r="14" spans="1:4" ht="12.75">
      <c r="A14" s="62" t="s">
        <v>204</v>
      </c>
      <c r="B14" s="93">
        <f t="shared" si="0"/>
        <v>708.2</v>
      </c>
      <c r="C14" s="88">
        <v>648</v>
      </c>
      <c r="D14" s="92">
        <v>60.200000000000045</v>
      </c>
    </row>
    <row r="15" spans="1:4" ht="12.75" hidden="1">
      <c r="A15" s="62" t="s">
        <v>205</v>
      </c>
      <c r="B15" s="93">
        <f t="shared" si="0"/>
        <v>0</v>
      </c>
      <c r="C15" s="88">
        <v>0</v>
      </c>
      <c r="D15" s="92">
        <v>0</v>
      </c>
    </row>
    <row r="16" spans="1:4" ht="12.75">
      <c r="A16" s="62" t="s">
        <v>206</v>
      </c>
      <c r="B16" s="93">
        <f t="shared" si="0"/>
        <v>6840.1</v>
      </c>
      <c r="C16" s="88">
        <v>6726</v>
      </c>
      <c r="D16" s="92">
        <v>114.10000000000036</v>
      </c>
    </row>
    <row r="17" spans="1:4" ht="12.75">
      <c r="A17" s="67" t="s">
        <v>207</v>
      </c>
      <c r="B17" s="89">
        <f>SUM(B11:B16)</f>
        <v>36457.6</v>
      </c>
      <c r="C17" s="89">
        <f>SUM(C11:C16)</f>
        <v>35288.8</v>
      </c>
      <c r="D17" s="89">
        <f>SUM(D11:D16)</f>
        <v>1168.8000000000006</v>
      </c>
    </row>
  </sheetData>
  <sheetProtection/>
  <mergeCells count="4">
    <mergeCell ref="B9:B10"/>
    <mergeCell ref="A9:A10"/>
    <mergeCell ref="C9:D9"/>
    <mergeCell ref="A6:D6"/>
  </mergeCells>
  <printOptions/>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tabSelected="1" zoomScalePageLayoutView="0" workbookViewId="0" topLeftCell="B1">
      <selection activeCell="C6" sqref="C6"/>
    </sheetView>
  </sheetViews>
  <sheetFormatPr defaultColWidth="9.140625" defaultRowHeight="12.75"/>
  <cols>
    <col min="1" max="1" width="61.140625" style="1" customWidth="1"/>
    <col min="2" max="2" width="13.7109375" style="91" customWidth="1"/>
    <col min="3" max="3" width="9.140625" style="91" customWidth="1"/>
    <col min="4" max="4" width="55.8515625" style="91" customWidth="1"/>
    <col min="5" max="5" width="7.8515625" style="94" bestFit="1" customWidth="1"/>
    <col min="6" max="6" width="21.421875" style="91" bestFit="1" customWidth="1"/>
    <col min="7" max="7" width="11.7109375" style="91" customWidth="1"/>
    <col min="8" max="16384" width="9.140625" style="91" customWidth="1"/>
  </cols>
  <sheetData>
    <row r="1" spans="2:7" ht="12.75">
      <c r="B1" s="2" t="s">
        <v>14</v>
      </c>
      <c r="D1" s="1"/>
      <c r="E1" s="90"/>
      <c r="F1" s="1"/>
      <c r="G1" s="2" t="s">
        <v>15</v>
      </c>
    </row>
    <row r="2" spans="2:7" ht="12.75">
      <c r="B2" s="2" t="s">
        <v>105</v>
      </c>
      <c r="D2" s="1"/>
      <c r="E2" s="90"/>
      <c r="F2" s="1"/>
      <c r="G2" s="2" t="s">
        <v>194</v>
      </c>
    </row>
    <row r="3" spans="2:7" ht="12.75">
      <c r="B3" s="2" t="s">
        <v>405</v>
      </c>
      <c r="D3" s="1"/>
      <c r="E3" s="90"/>
      <c r="F3" s="1"/>
      <c r="G3" s="2" t="s">
        <v>405</v>
      </c>
    </row>
    <row r="4" spans="2:7" ht="12.75">
      <c r="B4" s="1"/>
      <c r="D4" s="1"/>
      <c r="E4" s="90"/>
      <c r="F4" s="1"/>
      <c r="G4" s="2"/>
    </row>
    <row r="5" spans="2:7" ht="12.75">
      <c r="B5" s="1"/>
      <c r="D5" s="1"/>
      <c r="E5" s="90"/>
      <c r="F5" s="1"/>
      <c r="G5" s="2"/>
    </row>
    <row r="6" spans="2:7" ht="12.75">
      <c r="B6" s="1"/>
      <c r="D6" s="1"/>
      <c r="E6" s="90"/>
      <c r="F6" s="1"/>
      <c r="G6" s="2"/>
    </row>
    <row r="7" spans="1:7" s="95" customFormat="1" ht="12.75">
      <c r="A7" s="115" t="s">
        <v>193</v>
      </c>
      <c r="B7" s="115"/>
      <c r="D7" s="115" t="s">
        <v>185</v>
      </c>
      <c r="E7" s="115"/>
      <c r="F7" s="115"/>
      <c r="G7" s="115"/>
    </row>
    <row r="8" spans="1:7" s="95" customFormat="1" ht="12.75">
      <c r="A8" s="115" t="s">
        <v>91</v>
      </c>
      <c r="B8" s="115"/>
      <c r="D8" s="115" t="s">
        <v>87</v>
      </c>
      <c r="E8" s="115"/>
      <c r="F8" s="115"/>
      <c r="G8" s="115"/>
    </row>
    <row r="9" spans="2:7" ht="12.75">
      <c r="B9" s="2" t="s">
        <v>182</v>
      </c>
      <c r="D9" s="4"/>
      <c r="E9" s="16"/>
      <c r="F9" s="4"/>
      <c r="G9" s="2" t="s">
        <v>182</v>
      </c>
    </row>
    <row r="10" spans="1:7" s="95" customFormat="1" ht="12.75">
      <c r="A10" s="86" t="s">
        <v>178</v>
      </c>
      <c r="B10" s="86" t="s">
        <v>120</v>
      </c>
      <c r="D10" s="86" t="s">
        <v>183</v>
      </c>
      <c r="E10" s="87" t="s">
        <v>211</v>
      </c>
      <c r="F10" s="86" t="s">
        <v>184</v>
      </c>
      <c r="G10" s="86" t="s">
        <v>120</v>
      </c>
    </row>
    <row r="11" spans="1:7" s="95" customFormat="1" ht="12.75">
      <c r="A11" s="67" t="s">
        <v>179</v>
      </c>
      <c r="B11" s="107">
        <f>B12-B15</f>
        <v>35018.4</v>
      </c>
      <c r="D11" s="69" t="s">
        <v>326</v>
      </c>
      <c r="E11" s="70" t="s">
        <v>186</v>
      </c>
      <c r="F11" s="71" t="s">
        <v>327</v>
      </c>
      <c r="G11" s="107">
        <f>G12+G15+G18</f>
        <v>47845.20000000005</v>
      </c>
    </row>
    <row r="12" spans="1:7" ht="38.25">
      <c r="A12" s="63" t="s">
        <v>180</v>
      </c>
      <c r="B12" s="108">
        <f>B13+B14</f>
        <v>35018.4</v>
      </c>
      <c r="D12" s="63" t="s">
        <v>332</v>
      </c>
      <c r="E12" s="72" t="s">
        <v>186</v>
      </c>
      <c r="F12" s="73" t="s">
        <v>331</v>
      </c>
      <c r="G12" s="108">
        <f>G13-G14</f>
        <v>35018.4</v>
      </c>
    </row>
    <row r="13" spans="1:7" ht="25.5">
      <c r="A13" s="68" t="str">
        <f>D13</f>
        <v>Получение кредитов от кредитных организаций бюджетами муниципальных районов в валюте Российской Федерации</v>
      </c>
      <c r="B13" s="109">
        <f>G13</f>
        <v>35018.4</v>
      </c>
      <c r="D13" s="68" t="s">
        <v>269</v>
      </c>
      <c r="E13" s="74" t="s">
        <v>251</v>
      </c>
      <c r="F13" s="75" t="s">
        <v>328</v>
      </c>
      <c r="G13" s="53">
        <v>35018.4</v>
      </c>
    </row>
    <row r="14" spans="1:7" ht="38.25">
      <c r="A14" s="68" t="str">
        <f>D16</f>
        <v>Получение кредитов от других бюджетов бюджетной системы Российской Федерации бюджетами муниципальных районов в валюте Российской Федерации</v>
      </c>
      <c r="B14" s="96">
        <f>G16</f>
        <v>0</v>
      </c>
      <c r="D14" s="68" t="s">
        <v>330</v>
      </c>
      <c r="E14" s="74" t="s">
        <v>251</v>
      </c>
      <c r="F14" s="75" t="s">
        <v>329</v>
      </c>
      <c r="G14" s="53">
        <v>0</v>
      </c>
    </row>
    <row r="15" spans="1:7" ht="38.25">
      <c r="A15" s="63" t="s">
        <v>181</v>
      </c>
      <c r="B15" s="96">
        <f>B16+B17</f>
        <v>0</v>
      </c>
      <c r="D15" s="63" t="s">
        <v>284</v>
      </c>
      <c r="E15" s="72" t="s">
        <v>186</v>
      </c>
      <c r="F15" s="73" t="s">
        <v>333</v>
      </c>
      <c r="G15" s="60">
        <f>G16-G17</f>
        <v>0</v>
      </c>
    </row>
    <row r="16" spans="1:7" ht="38.25">
      <c r="A16" s="68" t="str">
        <f>D14</f>
        <v>Погашение бюджетами муниципальных районов кредитов от кредитных организаций в валюте Российской Федерации</v>
      </c>
      <c r="B16" s="96">
        <f>G14</f>
        <v>0</v>
      </c>
      <c r="D16" s="68" t="s">
        <v>334</v>
      </c>
      <c r="E16" s="74" t="s">
        <v>251</v>
      </c>
      <c r="F16" s="75" t="s">
        <v>88</v>
      </c>
      <c r="G16" s="53">
        <v>0</v>
      </c>
    </row>
    <row r="17" spans="1:7" ht="38.25">
      <c r="A17" s="68" t="str">
        <f>D17</f>
        <v>Погашение бюджетами муниципальных районов кредитов от других бюджетов бюджетной системы Российской Федерации в валюте Российской Федерации</v>
      </c>
      <c r="B17" s="97">
        <f>G17</f>
        <v>0</v>
      </c>
      <c r="D17" s="68" t="s">
        <v>335</v>
      </c>
      <c r="E17" s="74" t="s">
        <v>251</v>
      </c>
      <c r="F17" s="75" t="s">
        <v>89</v>
      </c>
      <c r="G17" s="53">
        <v>0</v>
      </c>
    </row>
    <row r="18" spans="4:8" ht="27">
      <c r="D18" s="76" t="s">
        <v>219</v>
      </c>
      <c r="E18" s="77" t="s">
        <v>186</v>
      </c>
      <c r="F18" s="78" t="s">
        <v>336</v>
      </c>
      <c r="G18" s="110">
        <f>G19+G20</f>
        <v>12826.800000000047</v>
      </c>
      <c r="H18" s="111">
        <v>12826.8</v>
      </c>
    </row>
    <row r="19" spans="4:7" ht="25.5">
      <c r="D19" s="68" t="s">
        <v>190</v>
      </c>
      <c r="E19" s="74" t="s">
        <v>186</v>
      </c>
      <c r="F19" s="79" t="s">
        <v>337</v>
      </c>
      <c r="G19" s="59">
        <f>-('прил2-14'!D175+G13+G16)</f>
        <v>-934836.6</v>
      </c>
    </row>
    <row r="20" spans="4:7" ht="25.5">
      <c r="D20" s="68" t="s">
        <v>189</v>
      </c>
      <c r="E20" s="74" t="s">
        <v>186</v>
      </c>
      <c r="F20" s="79" t="s">
        <v>338</v>
      </c>
      <c r="G20" s="53">
        <f>947663.4+G14+G17</f>
        <v>947663.4</v>
      </c>
    </row>
    <row r="21" spans="4:6" ht="12.75">
      <c r="D21" s="1"/>
      <c r="E21" s="90"/>
      <c r="F21" s="1"/>
    </row>
  </sheetData>
  <sheetProtection/>
  <mergeCells count="4">
    <mergeCell ref="D7:G7"/>
    <mergeCell ref="D8:G8"/>
    <mergeCell ref="A7:B7"/>
    <mergeCell ref="A8:B8"/>
  </mergeCells>
  <printOptions horizontalCentered="1"/>
  <pageMargins left="0.3937007874015748" right="0.3937007874015748" top="0.984251968503937" bottom="0.7874015748031497" header="0.5118110236220472" footer="0.511811023622047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Типаева Марина Альбертовна</cp:lastModifiedBy>
  <cp:lastPrinted>2014-02-28T01:22:42Z</cp:lastPrinted>
  <dcterms:created xsi:type="dcterms:W3CDTF">1996-10-08T23:32:33Z</dcterms:created>
  <dcterms:modified xsi:type="dcterms:W3CDTF">2014-03-17T02:06:59Z</dcterms:modified>
  <cp:category/>
  <cp:version/>
  <cp:contentType/>
  <cp:contentStatus/>
</cp:coreProperties>
</file>