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<sst xmlns="http://schemas.openxmlformats.org/spreadsheetml/2006/main" count="242" uniqueCount="239">
  <si>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</si>
  <si>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</si>
  <si>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</si>
  <si>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</si>
  <si>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</si>
  <si>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</si>
  <si>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</si>
  <si>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</si>
  <si>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</si>
  <si>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</si>
  <si>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</si>
  <si>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</si>
  <si>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</si>
  <si>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</si>
  <si>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</si>
  <si>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</si>
  <si>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</si>
  <si>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</si>
  <si>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</si>
  <si>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</si>
  <si>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</si>
  <si>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</si>
  <si>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</si>
  <si>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</si>
  <si>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</si>
  <si>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</si>
  <si>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</si>
  <si>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</si>
  <si>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</si>
  <si>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</si>
  <si>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</si>
  <si>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</si>
  <si>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</si>
  <si>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</si>
  <si>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</si>
  <si>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</si>
  <si>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</si>
  <si>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</si>
  <si>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</si>
  <si>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</si>
  <si>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</si>
  <si>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</si>
  <si>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</si>
  <si>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</si>
  <si>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</si>
  <si>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</si>
  <si>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</si>
  <si>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</si>
  <si>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</si>
  <si>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</si>
  <si>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</si>
  <si>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</si>
  <si>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</si>
  <si>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</si>
  <si>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</si>
  <si>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</si>
  <si>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</si>
  <si>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</si>
  <si>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</si>
  <si>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</si>
  <si>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</si>
  <si>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</si>
  <si>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</si>
  <si>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</si>
  <si>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</si>
  <si>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</si>
  <si>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</si>
  <si>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</si>
  <si>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</si>
  <si>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</si>
  <si>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</si>
  <si>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</si>
  <si>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</si>
  <si>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</si>
  <si>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</si>
  <si>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</si>
  <si>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</si>
  <si>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</si>
  <si>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</si>
  <si>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</si>
  <si>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</si>
  <si>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</si>
  <si>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</si>
  <si>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</si>
  <si>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</si>
  <si>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</si>
  <si>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</si>
  <si>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</si>
  <si>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</si>
  <si>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</si>
  <si>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</si>
  <si>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</si>
  <si>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</si>
  <si>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</si>
  <si>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</si>
  <si>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</si>
  <si>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</si>
  <si>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</si>
  <si>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</si>
  <si>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</si>
  <si>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</si>
  <si>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</si>
  <si>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</si>
  <si>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</si>
  <si>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</si>
  <si>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</si>
  <si>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</si>
  <si>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</si>
  <si>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</si>
  <si>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</si>
  <si>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</si>
  <si>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</si>
  <si>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</si>
  <si>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</si>
  <si>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</si>
  <si>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</si>
  <si>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</si>
  <si>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</si>
  <si>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</si>
  <si>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</si>
  <si>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</si>
  <si>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</si>
  <si>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</si>
  <si>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</si>
  <si>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</si>
  <si>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</si>
  <si>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</si>
  <si>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</si>
  <si>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</si>
  <si>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</si>
  <si>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</si>
  <si>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</si>
  <si>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</si>
  <si>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</si>
  <si>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</si>
  <si>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</si>
  <si>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</si>
  <si>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</si>
  <si>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</si>
  <si>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</si>
  <si>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</si>
  <si>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</si>
  <si>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</si>
  <si>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</si>
  <si>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</si>
  <si>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</si>
  <si>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</si>
  <si>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</si>
  <si>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</si>
  <si>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</si>
  <si>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</si>
  <si>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</si>
  <si>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</si>
  <si>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</si>
  <si>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</si>
  <si>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</si>
  <si>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</si>
  <si>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</si>
  <si>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</si>
  <si>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</si>
  <si>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</si>
  <si>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</si>
  <si>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</si>
  <si>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</si>
  <si>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</si>
  <si>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</si>
  <si>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</si>
  <si>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</si>
  <si>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</si>
  <si>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</si>
  <si>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</si>
  <si>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</si>
  <si>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</si>
  <si>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</si>
  <si>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</si>
  <si>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</si>
  <si>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</si>
  <si>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</si>
  <si>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</si>
  <si>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</si>
  <si>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</si>
  <si>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</si>
  <si>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</si>
  <si>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</si>
  <si>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</si>
  <si>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</si>
  <si>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</si>
  <si>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</si>
  <si>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</si>
  <si>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</si>
  <si>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</si>
  <si>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</si>
  <si>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</si>
  <si>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</si>
  <si>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</si>
  <si>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</si>
  <si>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</si>
  <si>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</si>
  <si>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</si>
  <si>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</si>
  <si>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</si>
  <si>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</si>
  <si>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</si>
  <si>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</si>
  <si>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</si>
  <si>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</si>
  <si>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</si>
  <si>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</si>
  <si>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</si>
  <si>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</si>
  <si>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</si>
  <si>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</si>
  <si>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</si>
  <si>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</si>
  <si>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</si>
  <si>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</si>
  <si>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</si>
  <si>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</si>
  <si>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</si>
  <si>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</si>
  <si>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</si>
  <si>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</si>
  <si>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</si>
  <si>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</si>
  <si>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</si>
  <si>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</si>
  <si>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</si>
  <si>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</si>
  <si>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</si>
  <si>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3.6</t>
  </si>
  <si>
    <t>3.6.1</t>
  </si>
  <si>
    <t>03 6 00 00000</t>
  </si>
  <si>
    <t>03 6 01 00000</t>
  </si>
  <si>
    <t>Подпрограмма "Охрана окружающей среды муниципального образования г.Бодайбо и района "</t>
  </si>
  <si>
    <t>Основное мероприятие "Выявление и оценка объектов накопленного вреда окружающей среде и (или) организация работ по ликвидации накопленного вреда окружающей среде в случае наличия на территории муниципального образования объектов накопленного вреда окружающей среде, а в случае их отсутствия - иные мероприятия по предотвращению и (или) снижению негативного воздействия хозяйственной и иной деятельности на окружающую среду, сохранение и восстановление природной среды, рациональное использование и воспроизводство природных ресурсов, обеспечение экологической безопасности"</t>
  </si>
  <si>
    <t>Начальник финансового управления администрации г.Бодайбо и района</t>
  </si>
  <si>
    <t>Т.Ю. Меледина</t>
  </si>
  <si>
    <t>на 01.12.2022 года</t>
  </si>
  <si>
    <t>Исполнено на 01.12.2022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</si>
</sst>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1">
      <selection activeCell="E79" sqref="E79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237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211</v>
      </c>
      <c r="E6" s="6" t="s">
        <v>238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+D8+D20+D27+D45+D53+D55+D59+D64+D66+D71+D76+D79</f>
        <v>1968400327.9000003</v>
      </c>
      <c r="E7" s="44">
        <f>+E8+E20+E27+E45+E53+E55+E59+E64+E66+E71+E76+E79</f>
        <v>1500939324.1000001</v>
      </c>
      <c r="F7" s="47">
        <f>+E7/D7</f>
        <v>0.7625173105418481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1089492350.15</v>
      </c>
      <c r="E8" s="44">
        <f>SUM(E9:E19)</f>
        <v>836921633.0500001</v>
      </c>
      <c r="F8" s="47">
        <f>+E8/D8</f>
        <v>0.7681757774019924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318222034</v>
      </c>
      <c r="E9" s="45">
        <v>243798148.19</v>
      </c>
      <c r="F9" s="48">
        <f>+E9/D9</f>
        <v>0.7661259188293668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494441096.36</v>
      </c>
      <c r="E10" s="45">
        <v>372196803.28</v>
      </c>
      <c r="F10" s="48">
        <f aca="true" t="shared" si="0" ref="F10:F26">+E10/D10</f>
        <v>0.752762676929681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100364752.48</v>
      </c>
      <c r="E11" s="45">
        <v>75490076.64</v>
      </c>
      <c r="F11" s="48">
        <f t="shared" si="0"/>
        <v>0.7521572541619443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1963000</v>
      </c>
      <c r="E12" s="45">
        <v>1602004.79</v>
      </c>
      <c r="F12" s="48">
        <f t="shared" si="0"/>
        <v>0.8161002496179317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22168364.16</v>
      </c>
      <c r="E13" s="45">
        <v>20599974.95</v>
      </c>
      <c r="F13" s="48">
        <f t="shared" si="0"/>
        <v>0.9292510174102083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1383800</v>
      </c>
      <c r="E14" s="45">
        <v>646958.61</v>
      </c>
      <c r="F14" s="48">
        <f t="shared" si="0"/>
        <v>0.46752320422026306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137566655.63</v>
      </c>
      <c r="E15" s="45">
        <v>109744533.5</v>
      </c>
      <c r="F15" s="48">
        <f t="shared" si="0"/>
        <v>0.7977553353857019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8384347.52</v>
      </c>
      <c r="E16" s="45">
        <v>8355799.09</v>
      </c>
      <c r="F16" s="48">
        <f t="shared" si="0"/>
        <v>0.9965950325971221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255134</v>
      </c>
      <c r="F17" s="48">
        <f>+E17/D17</f>
        <v>0.4534103429891594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212</v>
      </c>
      <c r="B19" s="63" t="s">
        <v>213</v>
      </c>
      <c r="C19" s="15" t="s">
        <v>214</v>
      </c>
      <c r="D19" s="45">
        <v>4124800</v>
      </c>
      <c r="E19" s="45">
        <v>4124800</v>
      </c>
      <c r="F19" s="48">
        <f>+E19/D19</f>
        <v>1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260417738.95</v>
      </c>
      <c r="E20" s="44">
        <f>SUM(E21:E26)</f>
        <v>209398541.20999998</v>
      </c>
      <c r="F20" s="47">
        <f>+E20/D20</f>
        <v>0.8040870873631398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36180200</v>
      </c>
      <c r="E21" s="45">
        <v>28169846.65</v>
      </c>
      <c r="F21" s="48">
        <f t="shared" si="0"/>
        <v>0.7785984226178959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101005079.95</v>
      </c>
      <c r="E22" s="45">
        <v>81225138.02</v>
      </c>
      <c r="F22" s="48">
        <f t="shared" si="0"/>
        <v>0.8041688404207832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34742100</v>
      </c>
      <c r="E23" s="45">
        <v>27439982.41</v>
      </c>
      <c r="F23" s="48">
        <f t="shared" si="0"/>
        <v>0.7898193376335916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9788300</v>
      </c>
      <c r="E24" s="45">
        <v>8306833.64</v>
      </c>
      <c r="F24" s="48">
        <f t="shared" si="0"/>
        <v>0.8486492690252648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78433059</v>
      </c>
      <c r="E25" s="45">
        <v>64160120.49</v>
      </c>
      <c r="F25" s="48">
        <f t="shared" si="0"/>
        <v>0.818023946892088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96620</v>
      </c>
      <c r="F26" s="48">
        <f t="shared" si="0"/>
        <v>0.359182156133829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+D28+D36+D38+D41+D43</f>
        <v>200374083.18</v>
      </c>
      <c r="E27" s="44">
        <f>+E28+E36+E38+E41</f>
        <v>144808508.2</v>
      </c>
      <c r="F27" s="47">
        <f>+E27/D27</f>
        <v>0.7226908086207717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153664558.81</v>
      </c>
      <c r="E28" s="46">
        <f>SUM(E29:E35)</f>
        <v>115643326.59</v>
      </c>
      <c r="F28" s="49">
        <f>+E28/D28</f>
        <v>0.7525699321011834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110339896.11</v>
      </c>
      <c r="E29" s="45">
        <v>83515253.47</v>
      </c>
      <c r="F29" s="48">
        <f aca="true" t="shared" si="1" ref="F29:F34">+E29/D29</f>
        <v>0.7568908111599272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6891412.02</v>
      </c>
      <c r="E30" s="45">
        <v>5400334.06</v>
      </c>
      <c r="F30" s="48">
        <f t="shared" si="1"/>
        <v>0.7836324463444285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12834112.68</v>
      </c>
      <c r="E31" s="45">
        <v>10259910.83</v>
      </c>
      <c r="F31" s="48">
        <f t="shared" si="1"/>
        <v>0.7994250234368365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17540438</v>
      </c>
      <c r="E32" s="45">
        <v>11674024.03</v>
      </c>
      <c r="F32" s="48">
        <f t="shared" si="1"/>
        <v>0.6655491744276852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253210</v>
      </c>
      <c r="F33" s="48">
        <f t="shared" si="1"/>
        <v>0.5370307529162248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4412380.87</v>
      </c>
      <c r="F34" s="48">
        <f t="shared" si="1"/>
        <v>0.8309568493408663</v>
      </c>
    </row>
    <row r="35" spans="1:6" s="2" customFormat="1" ht="25.5">
      <c r="A35" s="33" t="s">
        <v>200</v>
      </c>
      <c r="B35" s="62" t="s">
        <v>202</v>
      </c>
      <c r="C35" s="15" t="s">
        <v>201</v>
      </c>
      <c r="D35" s="45">
        <v>277200</v>
      </c>
      <c r="E35" s="45">
        <v>128213.33</v>
      </c>
      <c r="F35" s="48">
        <f>+E35/D35</f>
        <v>0.4625300505050505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35830924.37</v>
      </c>
      <c r="E38" s="46">
        <f>+E39+E40</f>
        <v>24391363.91</v>
      </c>
      <c r="F38" s="49">
        <f aca="true" t="shared" si="2" ref="F38:F74">+E38/D38</f>
        <v>0.680734989087305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20623583</v>
      </c>
      <c r="E39" s="45">
        <v>11230395.34</v>
      </c>
      <c r="F39" s="48">
        <f t="shared" si="2"/>
        <v>0.5445414281310866</v>
      </c>
    </row>
    <row r="40" spans="1:6" s="2" customFormat="1" ht="12.75">
      <c r="A40" s="33" t="s">
        <v>209</v>
      </c>
      <c r="B40" s="62" t="s">
        <v>215</v>
      </c>
      <c r="C40" s="15" t="s">
        <v>210</v>
      </c>
      <c r="D40" s="45">
        <v>15207341.37</v>
      </c>
      <c r="E40" s="45">
        <v>13160968.57</v>
      </c>
      <c r="F40" s="48">
        <f>+E40/D40</f>
        <v>0.8654352032869504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4773817.7</v>
      </c>
      <c r="F41" s="49">
        <f t="shared" si="2"/>
        <v>0.833330604336138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4773817.7</v>
      </c>
      <c r="F42" s="48">
        <f t="shared" si="2"/>
        <v>0.833330604336138</v>
      </c>
    </row>
    <row r="43" spans="1:6" s="2" customFormat="1" ht="31.5">
      <c r="A43" s="38" t="s">
        <v>229</v>
      </c>
      <c r="B43" s="65" t="s">
        <v>233</v>
      </c>
      <c r="C43" s="55" t="s">
        <v>231</v>
      </c>
      <c r="D43" s="46">
        <f>+D44</f>
        <v>4850000</v>
      </c>
      <c r="E43" s="46">
        <f>+E44</f>
        <v>0</v>
      </c>
      <c r="F43" s="49">
        <f>+E43/D43</f>
        <v>0</v>
      </c>
    </row>
    <row r="44" spans="1:6" s="2" customFormat="1" ht="76.5">
      <c r="A44" s="33" t="s">
        <v>230</v>
      </c>
      <c r="B44" s="62" t="s">
        <v>234</v>
      </c>
      <c r="C44" s="15" t="s">
        <v>232</v>
      </c>
      <c r="D44" s="45">
        <v>4850000</v>
      </c>
      <c r="E44" s="45">
        <v>0</v>
      </c>
      <c r="F44" s="48">
        <f>+E44/D44</f>
        <v>0</v>
      </c>
    </row>
    <row r="45" spans="1:6" s="58" customFormat="1" ht="31.5">
      <c r="A45" s="14" t="s">
        <v>93</v>
      </c>
      <c r="B45" s="59" t="s">
        <v>158</v>
      </c>
      <c r="C45" s="14" t="s">
        <v>50</v>
      </c>
      <c r="D45" s="44">
        <f>+D46+D50</f>
        <v>1009880</v>
      </c>
      <c r="E45" s="44">
        <f>+E46+E50</f>
        <v>757530.61</v>
      </c>
      <c r="F45" s="47">
        <f t="shared" si="2"/>
        <v>0.7501194300312908</v>
      </c>
    </row>
    <row r="46" spans="1:6" s="16" customFormat="1" ht="15.75">
      <c r="A46" s="38" t="s">
        <v>94</v>
      </c>
      <c r="B46" s="65" t="s">
        <v>181</v>
      </c>
      <c r="C46" s="55" t="s">
        <v>51</v>
      </c>
      <c r="D46" s="46">
        <f>+D47+D48+D49</f>
        <v>920780</v>
      </c>
      <c r="E46" s="46">
        <f>+E47+E48+E49</f>
        <v>719465.11</v>
      </c>
      <c r="F46" s="49">
        <f t="shared" si="2"/>
        <v>0.7813648319902691</v>
      </c>
    </row>
    <row r="47" spans="1:6" s="2" customFormat="1" ht="25.5">
      <c r="A47" s="33" t="s">
        <v>95</v>
      </c>
      <c r="B47" s="62" t="s">
        <v>52</v>
      </c>
      <c r="C47" s="15" t="s">
        <v>53</v>
      </c>
      <c r="D47" s="45">
        <v>757580</v>
      </c>
      <c r="E47" s="45">
        <v>606695.11</v>
      </c>
      <c r="F47" s="48">
        <f t="shared" si="2"/>
        <v>0.800833060534861</v>
      </c>
    </row>
    <row r="48" spans="1:6" s="2" customFormat="1" ht="12.75">
      <c r="A48" s="33" t="s">
        <v>203</v>
      </c>
      <c r="B48" s="62" t="s">
        <v>207</v>
      </c>
      <c r="C48" s="15" t="s">
        <v>205</v>
      </c>
      <c r="D48" s="45">
        <v>39200</v>
      </c>
      <c r="E48" s="45">
        <v>38473</v>
      </c>
      <c r="F48" s="48">
        <f>+E48/D48</f>
        <v>0.981454081632653</v>
      </c>
    </row>
    <row r="49" spans="1:6" s="2" customFormat="1" ht="25.5">
      <c r="A49" s="33" t="s">
        <v>204</v>
      </c>
      <c r="B49" s="62" t="s">
        <v>208</v>
      </c>
      <c r="C49" s="15" t="s">
        <v>206</v>
      </c>
      <c r="D49" s="45">
        <v>124000</v>
      </c>
      <c r="E49" s="45">
        <v>74297</v>
      </c>
      <c r="F49" s="48">
        <f>+E49/D49</f>
        <v>0.5991693548387097</v>
      </c>
    </row>
    <row r="50" spans="1:6" s="16" customFormat="1" ht="47.25">
      <c r="A50" s="38" t="s">
        <v>148</v>
      </c>
      <c r="B50" s="65" t="s">
        <v>182</v>
      </c>
      <c r="C50" s="55" t="s">
        <v>150</v>
      </c>
      <c r="D50" s="46">
        <f>+D51+D52</f>
        <v>89100</v>
      </c>
      <c r="E50" s="46">
        <f>+E51+E52</f>
        <v>38065.5</v>
      </c>
      <c r="F50" s="49">
        <f>+E50/D50</f>
        <v>0.4272222222222222</v>
      </c>
    </row>
    <row r="51" spans="1:6" s="2" customFormat="1" ht="25.5">
      <c r="A51" s="33" t="s">
        <v>149</v>
      </c>
      <c r="B51" s="62" t="s">
        <v>218</v>
      </c>
      <c r="C51" s="15" t="s">
        <v>151</v>
      </c>
      <c r="D51" s="45">
        <v>61400</v>
      </c>
      <c r="E51" s="45">
        <v>29965.5</v>
      </c>
      <c r="F51" s="48">
        <f>+E51/D51</f>
        <v>0.4880374592833876</v>
      </c>
    </row>
    <row r="52" spans="1:6" s="2" customFormat="1" ht="38.25">
      <c r="A52" s="33" t="s">
        <v>216</v>
      </c>
      <c r="B52" s="62" t="s">
        <v>219</v>
      </c>
      <c r="C52" s="15" t="s">
        <v>217</v>
      </c>
      <c r="D52" s="45">
        <v>27700</v>
      </c>
      <c r="E52" s="45">
        <v>8100</v>
      </c>
      <c r="F52" s="48">
        <f>+E52/D52</f>
        <v>0.2924187725631769</v>
      </c>
    </row>
    <row r="53" spans="1:6" s="58" customFormat="1" ht="31.5">
      <c r="A53" s="14" t="s">
        <v>96</v>
      </c>
      <c r="B53" s="59" t="s">
        <v>159</v>
      </c>
      <c r="C53" s="14" t="s">
        <v>56</v>
      </c>
      <c r="D53" s="44">
        <f>+D54</f>
        <v>3814300</v>
      </c>
      <c r="E53" s="44">
        <f>+E54</f>
        <v>3029605</v>
      </c>
      <c r="F53" s="47">
        <f t="shared" si="2"/>
        <v>0.7942754896049078</v>
      </c>
    </row>
    <row r="54" spans="1:6" s="2" customFormat="1" ht="25.5">
      <c r="A54" s="33" t="s">
        <v>97</v>
      </c>
      <c r="B54" s="62" t="s">
        <v>12</v>
      </c>
      <c r="C54" s="15" t="s">
        <v>57</v>
      </c>
      <c r="D54" s="45">
        <v>3814300</v>
      </c>
      <c r="E54" s="45">
        <v>3029605</v>
      </c>
      <c r="F54" s="48">
        <f t="shared" si="2"/>
        <v>0.7942754896049078</v>
      </c>
    </row>
    <row r="55" spans="1:6" s="58" customFormat="1" ht="47.25">
      <c r="A55" s="14" t="s">
        <v>98</v>
      </c>
      <c r="B55" s="59" t="s">
        <v>154</v>
      </c>
      <c r="C55" s="14" t="s">
        <v>25</v>
      </c>
      <c r="D55" s="44">
        <f>SUM(D56:D58)</f>
        <v>242447373.49</v>
      </c>
      <c r="E55" s="44">
        <f>SUM(E56:E58)</f>
        <v>158563389.64000002</v>
      </c>
      <c r="F55" s="47">
        <f t="shared" si="2"/>
        <v>0.6540115793275035</v>
      </c>
    </row>
    <row r="56" spans="1:6" s="2" customFormat="1" ht="25.5">
      <c r="A56" s="33" t="s">
        <v>99</v>
      </c>
      <c r="B56" s="62" t="s">
        <v>137</v>
      </c>
      <c r="C56" s="15" t="s">
        <v>26</v>
      </c>
      <c r="D56" s="45">
        <v>63171315.13</v>
      </c>
      <c r="E56" s="45">
        <v>58090226.11</v>
      </c>
      <c r="F56" s="48">
        <f t="shared" si="2"/>
        <v>0.9195665151256761</v>
      </c>
    </row>
    <row r="57" spans="1:6" s="2" customFormat="1" ht="25.5">
      <c r="A57" s="33" t="s">
        <v>100</v>
      </c>
      <c r="B57" s="62" t="s">
        <v>183</v>
      </c>
      <c r="C57" s="15" t="s">
        <v>48</v>
      </c>
      <c r="D57" s="45">
        <v>170899646.36</v>
      </c>
      <c r="E57" s="45">
        <v>94760412.92</v>
      </c>
      <c r="F57" s="48">
        <f t="shared" si="2"/>
        <v>0.5544798654550006</v>
      </c>
    </row>
    <row r="58" spans="1:6" s="2" customFormat="1" ht="25.5">
      <c r="A58" s="33" t="s">
        <v>101</v>
      </c>
      <c r="B58" s="62" t="s">
        <v>184</v>
      </c>
      <c r="C58" s="15" t="s">
        <v>42</v>
      </c>
      <c r="D58" s="45">
        <v>8376412</v>
      </c>
      <c r="E58" s="45">
        <v>5712750.61</v>
      </c>
      <c r="F58" s="48">
        <f t="shared" si="2"/>
        <v>0.6820044918993956</v>
      </c>
    </row>
    <row r="59" spans="1:6" s="58" customFormat="1" ht="31.5">
      <c r="A59" s="14" t="s">
        <v>102</v>
      </c>
      <c r="B59" s="59" t="s">
        <v>156</v>
      </c>
      <c r="C59" s="14" t="s">
        <v>43</v>
      </c>
      <c r="D59" s="44">
        <f>+D60+D61+D62+D63</f>
        <v>159176435.73</v>
      </c>
      <c r="E59" s="44">
        <f>+E60+E61+E62+E63</f>
        <v>136771558.3</v>
      </c>
      <c r="F59" s="47">
        <f t="shared" si="2"/>
        <v>0.8592450111899488</v>
      </c>
    </row>
    <row r="60" spans="1:6" s="2" customFormat="1" ht="25.5">
      <c r="A60" s="33" t="s">
        <v>196</v>
      </c>
      <c r="B60" s="62" t="s">
        <v>185</v>
      </c>
      <c r="C60" s="15" t="s">
        <v>58</v>
      </c>
      <c r="D60" s="45">
        <v>45679600</v>
      </c>
      <c r="E60" s="45">
        <v>34280953.39</v>
      </c>
      <c r="F60" s="48">
        <f t="shared" si="2"/>
        <v>0.7504652709305686</v>
      </c>
    </row>
    <row r="61" spans="1:6" s="2" customFormat="1" ht="38.25">
      <c r="A61" s="33" t="s">
        <v>197</v>
      </c>
      <c r="B61" s="62" t="s">
        <v>186</v>
      </c>
      <c r="C61" s="15" t="s">
        <v>59</v>
      </c>
      <c r="D61" s="45">
        <v>1410000</v>
      </c>
      <c r="E61" s="45">
        <v>1410000</v>
      </c>
      <c r="F61" s="48">
        <f t="shared" si="2"/>
        <v>1</v>
      </c>
    </row>
    <row r="62" spans="1:6" s="2" customFormat="1" ht="25.5">
      <c r="A62" s="33" t="s">
        <v>198</v>
      </c>
      <c r="B62" s="62" t="s">
        <v>13</v>
      </c>
      <c r="C62" s="15" t="s">
        <v>60</v>
      </c>
      <c r="D62" s="45">
        <v>56455000</v>
      </c>
      <c r="E62" s="45">
        <v>52314950</v>
      </c>
      <c r="F62" s="48">
        <f t="shared" si="2"/>
        <v>0.9266663714462846</v>
      </c>
    </row>
    <row r="63" spans="1:6" s="2" customFormat="1" ht="25.5">
      <c r="A63" s="33" t="s">
        <v>199</v>
      </c>
      <c r="B63" s="62" t="s">
        <v>220</v>
      </c>
      <c r="C63" s="15" t="s">
        <v>127</v>
      </c>
      <c r="D63" s="45">
        <v>55631835.73</v>
      </c>
      <c r="E63" s="45">
        <v>48765654.91</v>
      </c>
      <c r="F63" s="48">
        <f>+E63/D63</f>
        <v>0.8765782086838931</v>
      </c>
    </row>
    <row r="64" spans="1:6" s="58" customFormat="1" ht="31.5">
      <c r="A64" s="14" t="s">
        <v>103</v>
      </c>
      <c r="B64" s="59" t="s">
        <v>160</v>
      </c>
      <c r="C64" s="14" t="s">
        <v>54</v>
      </c>
      <c r="D64" s="44">
        <f>+D65</f>
        <v>7620566.4</v>
      </c>
      <c r="E64" s="44">
        <f>+E65</f>
        <v>7604956.8</v>
      </c>
      <c r="F64" s="47">
        <f>+E64/D64</f>
        <v>0.9979516483184241</v>
      </c>
    </row>
    <row r="65" spans="1:6" s="2" customFormat="1" ht="25.5">
      <c r="A65" s="33" t="s">
        <v>104</v>
      </c>
      <c r="B65" s="62" t="s">
        <v>138</v>
      </c>
      <c r="C65" s="15" t="s">
        <v>55</v>
      </c>
      <c r="D65" s="45">
        <v>7620566.4</v>
      </c>
      <c r="E65" s="45">
        <v>7604956.8</v>
      </c>
      <c r="F65" s="48">
        <f>+E65/D65</f>
        <v>0.9979516483184241</v>
      </c>
    </row>
    <row r="66" spans="1:6" s="58" customFormat="1" ht="31.5">
      <c r="A66" s="14" t="s">
        <v>107</v>
      </c>
      <c r="B66" s="59" t="s">
        <v>161</v>
      </c>
      <c r="C66" s="14" t="s">
        <v>113</v>
      </c>
      <c r="D66" s="44">
        <f>SUM(D67:D70)</f>
        <v>1078800</v>
      </c>
      <c r="E66" s="44">
        <f>SUM(E67:E70)</f>
        <v>793660.1799999999</v>
      </c>
      <c r="F66" s="47">
        <f t="shared" si="2"/>
        <v>0.7356879681127177</v>
      </c>
    </row>
    <row r="67" spans="1:6" s="2" customFormat="1" ht="25.5">
      <c r="A67" s="33" t="s">
        <v>108</v>
      </c>
      <c r="B67" s="62" t="s">
        <v>112</v>
      </c>
      <c r="C67" s="15" t="s">
        <v>114</v>
      </c>
      <c r="D67" s="45">
        <v>221700</v>
      </c>
      <c r="E67" s="45">
        <v>195563.4</v>
      </c>
      <c r="F67" s="48">
        <f>+E67/D67</f>
        <v>0.8821082543978349</v>
      </c>
    </row>
    <row r="68" spans="1:6" s="2" customFormat="1" ht="25.5">
      <c r="A68" s="33" t="s">
        <v>109</v>
      </c>
      <c r="B68" s="62" t="s">
        <v>118</v>
      </c>
      <c r="C68" s="15" t="s">
        <v>115</v>
      </c>
      <c r="D68" s="45">
        <v>138200</v>
      </c>
      <c r="E68" s="45">
        <v>30816.78</v>
      </c>
      <c r="F68" s="48">
        <f>+E68/D68</f>
        <v>0.22298683068017366</v>
      </c>
    </row>
    <row r="69" spans="1:6" s="2" customFormat="1" ht="25.5">
      <c r="A69" s="33" t="s">
        <v>110</v>
      </c>
      <c r="B69" s="62" t="s">
        <v>187</v>
      </c>
      <c r="C69" s="15" t="s">
        <v>116</v>
      </c>
      <c r="D69" s="45">
        <v>284700</v>
      </c>
      <c r="E69" s="45">
        <v>144216.5</v>
      </c>
      <c r="F69" s="48">
        <f>+E69/D69</f>
        <v>0.506556023884791</v>
      </c>
    </row>
    <row r="70" spans="1:6" s="2" customFormat="1" ht="38.25">
      <c r="A70" s="33" t="s">
        <v>111</v>
      </c>
      <c r="B70" s="62" t="s">
        <v>139</v>
      </c>
      <c r="C70" s="15" t="s">
        <v>117</v>
      </c>
      <c r="D70" s="45">
        <v>434200</v>
      </c>
      <c r="E70" s="45">
        <v>423063.5</v>
      </c>
      <c r="F70" s="48">
        <f t="shared" si="2"/>
        <v>0.9743516812528789</v>
      </c>
    </row>
    <row r="71" spans="1:6" s="58" customFormat="1" ht="31.5">
      <c r="A71" s="14" t="s">
        <v>128</v>
      </c>
      <c r="B71" s="59" t="s">
        <v>162</v>
      </c>
      <c r="C71" s="14" t="s">
        <v>122</v>
      </c>
      <c r="D71" s="44">
        <f>+D72+D74</f>
        <v>2612700</v>
      </c>
      <c r="E71" s="44">
        <f>+E72+E74</f>
        <v>2126858.42</v>
      </c>
      <c r="F71" s="47">
        <f>+E71/D71</f>
        <v>0.8140461668006277</v>
      </c>
    </row>
    <row r="72" spans="1:6" s="16" customFormat="1" ht="31.5">
      <c r="A72" s="38" t="s">
        <v>129</v>
      </c>
      <c r="B72" s="65" t="s">
        <v>140</v>
      </c>
      <c r="C72" s="57" t="s">
        <v>123</v>
      </c>
      <c r="D72" s="46">
        <f>+D73</f>
        <v>2544200</v>
      </c>
      <c r="E72" s="46">
        <f>+E73</f>
        <v>2072730.82</v>
      </c>
      <c r="F72" s="49">
        <f t="shared" si="2"/>
        <v>0.8146886329691062</v>
      </c>
    </row>
    <row r="73" spans="1:6" s="2" customFormat="1" ht="12.75">
      <c r="A73" s="33" t="s">
        <v>130</v>
      </c>
      <c r="B73" s="62" t="s">
        <v>188</v>
      </c>
      <c r="C73" s="15" t="s">
        <v>124</v>
      </c>
      <c r="D73" s="45">
        <v>2544200</v>
      </c>
      <c r="E73" s="45">
        <v>2072730.82</v>
      </c>
      <c r="F73" s="48">
        <f>+E73/D73</f>
        <v>0.8146886329691062</v>
      </c>
    </row>
    <row r="74" spans="1:6" s="16" customFormat="1" ht="31.5">
      <c r="A74" s="38" t="s">
        <v>131</v>
      </c>
      <c r="B74" s="65" t="s">
        <v>189</v>
      </c>
      <c r="C74" s="57" t="s">
        <v>125</v>
      </c>
      <c r="D74" s="46">
        <f>+D75</f>
        <v>68500</v>
      </c>
      <c r="E74" s="46">
        <f>+E75</f>
        <v>54127.6</v>
      </c>
      <c r="F74" s="49">
        <f t="shared" si="2"/>
        <v>0.7901839416058394</v>
      </c>
    </row>
    <row r="75" spans="1:6" s="2" customFormat="1" ht="12.75">
      <c r="A75" s="33" t="s">
        <v>132</v>
      </c>
      <c r="B75" s="62" t="s">
        <v>190</v>
      </c>
      <c r="C75" s="15" t="s">
        <v>126</v>
      </c>
      <c r="D75" s="45">
        <v>68500</v>
      </c>
      <c r="E75" s="45">
        <v>54127.6</v>
      </c>
      <c r="F75" s="48">
        <f aca="true" t="shared" si="3" ref="F75:F83">+E75/D75</f>
        <v>0.7901839416058394</v>
      </c>
    </row>
    <row r="76" spans="1:6" s="58" customFormat="1" ht="31.5">
      <c r="A76" s="14" t="s">
        <v>142</v>
      </c>
      <c r="B76" s="59" t="s">
        <v>157</v>
      </c>
      <c r="C76" s="14" t="s">
        <v>145</v>
      </c>
      <c r="D76" s="44">
        <f>+D77+D78</f>
        <v>90200</v>
      </c>
      <c r="E76" s="44">
        <f>+E77+E78</f>
        <v>78028.76</v>
      </c>
      <c r="F76" s="47">
        <f t="shared" si="3"/>
        <v>0.8650638580931264</v>
      </c>
    </row>
    <row r="77" spans="1:6" s="2" customFormat="1" ht="38.25">
      <c r="A77" s="33" t="s">
        <v>143</v>
      </c>
      <c r="B77" s="62" t="s">
        <v>141</v>
      </c>
      <c r="C77" s="15" t="s">
        <v>146</v>
      </c>
      <c r="D77" s="45">
        <v>55300</v>
      </c>
      <c r="E77" s="45">
        <v>48873.32</v>
      </c>
      <c r="F77" s="48">
        <f t="shared" si="3"/>
        <v>0.8837851717902351</v>
      </c>
    </row>
    <row r="78" spans="1:6" s="2" customFormat="1" ht="25.5">
      <c r="A78" s="33" t="s">
        <v>144</v>
      </c>
      <c r="B78" s="62" t="s">
        <v>191</v>
      </c>
      <c r="C78" s="15" t="s">
        <v>147</v>
      </c>
      <c r="D78" s="45">
        <v>34900</v>
      </c>
      <c r="E78" s="45">
        <v>29155.44</v>
      </c>
      <c r="F78" s="48">
        <f t="shared" si="3"/>
        <v>0.8353994269340974</v>
      </c>
    </row>
    <row r="79" spans="1:6" s="2" customFormat="1" ht="31.5">
      <c r="A79" s="14" t="s">
        <v>163</v>
      </c>
      <c r="B79" s="59" t="s">
        <v>167</v>
      </c>
      <c r="C79" s="14" t="s">
        <v>166</v>
      </c>
      <c r="D79" s="44">
        <f>+D80+D82</f>
        <v>265900</v>
      </c>
      <c r="E79" s="44">
        <f>+E80+E82</f>
        <v>85053.93</v>
      </c>
      <c r="F79" s="47">
        <f t="shared" si="3"/>
        <v>0.3198718691237307</v>
      </c>
    </row>
    <row r="80" spans="1:6" s="2" customFormat="1" ht="31.5">
      <c r="A80" s="38" t="s">
        <v>164</v>
      </c>
      <c r="B80" s="65" t="s">
        <v>225</v>
      </c>
      <c r="C80" s="57" t="s">
        <v>226</v>
      </c>
      <c r="D80" s="46">
        <f>+D81</f>
        <v>122000</v>
      </c>
      <c r="E80" s="46">
        <f>+E81</f>
        <v>0</v>
      </c>
      <c r="F80" s="49">
        <f>+E80/D80</f>
        <v>0</v>
      </c>
    </row>
    <row r="81" spans="1:6" s="2" customFormat="1" ht="25.5">
      <c r="A81" s="33" t="s">
        <v>165</v>
      </c>
      <c r="B81" s="62" t="s">
        <v>228</v>
      </c>
      <c r="C81" s="15" t="s">
        <v>227</v>
      </c>
      <c r="D81" s="45">
        <v>122000</v>
      </c>
      <c r="E81" s="45">
        <v>0</v>
      </c>
      <c r="F81" s="48">
        <f>+E81/D81</f>
        <v>0</v>
      </c>
    </row>
    <row r="82" spans="1:6" s="2" customFormat="1" ht="31.5">
      <c r="A82" s="38" t="s">
        <v>164</v>
      </c>
      <c r="B82" s="65" t="s">
        <v>221</v>
      </c>
      <c r="C82" s="57" t="s">
        <v>223</v>
      </c>
      <c r="D82" s="46">
        <f>+D83</f>
        <v>143900</v>
      </c>
      <c r="E82" s="46">
        <f>+E83</f>
        <v>85053.93</v>
      </c>
      <c r="F82" s="49">
        <f t="shared" si="3"/>
        <v>0.5910627519110493</v>
      </c>
    </row>
    <row r="83" spans="1:6" s="2" customFormat="1" ht="25.5">
      <c r="A83" s="33" t="s">
        <v>165</v>
      </c>
      <c r="B83" s="62" t="s">
        <v>222</v>
      </c>
      <c r="C83" s="15" t="s">
        <v>224</v>
      </c>
      <c r="D83" s="45">
        <v>143900</v>
      </c>
      <c r="E83" s="45">
        <v>85053.93</v>
      </c>
      <c r="F83" s="48">
        <f t="shared" si="3"/>
        <v>0.5910627519110493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235</v>
      </c>
      <c r="B86" s="68"/>
      <c r="C86" s="25"/>
      <c r="D86" s="50"/>
      <c r="E86" s="69" t="s">
        <v>236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119</v>
      </c>
      <c r="B90" s="66"/>
      <c r="C90" s="25"/>
      <c r="D90" s="50"/>
      <c r="E90" s="50"/>
      <c r="F90" s="52"/>
    </row>
    <row r="91" spans="1:6" ht="15.75" customHeight="1">
      <c r="A91" s="66" t="s">
        <v>120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2022-10-05T02:41:51Z</cp:lastPrinted>
  <dcterms:created xsi:type="dcterms:W3CDTF">2004-09-01T05:21:12Z</dcterms:created>
  <dcterms:modified xsi:type="dcterms:W3CDTF">2022-12-07T06:28:28Z</dcterms:modified>
  <cp:category/>
  <cp:version/>
  <cp:contentType/>
  <cp:contentStatus/>
</cp:coreProperties>
</file>