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<sst xmlns="http://schemas.openxmlformats.org/spreadsheetml/2006/main" count="230" uniqueCount="229">
  <si>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</si>
  <si>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</si>
  <si>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</si>
  <si>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</si>
  <si>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</si>
  <si>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</si>
  <si>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</si>
  <si>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</si>
  <si>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</si>
  <si>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</si>
  <si>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</si>
  <si>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</si>
  <si>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</si>
  <si>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</si>
  <si>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</si>
  <si>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</si>
  <si>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</si>
  <si>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</si>
  <si>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</si>
  <si>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</si>
  <si>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</si>
  <si>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</si>
  <si>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</si>
  <si>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</si>
  <si>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</si>
  <si>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</si>
  <si>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</si>
  <si>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</si>
  <si>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</si>
  <si>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</si>
  <si>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</si>
  <si>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</si>
  <si>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</si>
  <si>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</si>
  <si>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</si>
  <si>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</si>
  <si>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</si>
  <si>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</si>
  <si>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</si>
  <si>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</si>
  <si>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</si>
  <si>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</si>
  <si>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</si>
  <si>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</si>
  <si>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</si>
  <si>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</si>
  <si>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</si>
  <si>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</si>
  <si>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</si>
  <si>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</si>
  <si>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</si>
  <si>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</si>
  <si>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</si>
  <si>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</si>
  <si>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</si>
  <si>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</si>
  <si>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</si>
  <si>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</si>
  <si>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</si>
  <si>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</si>
  <si>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</si>
  <si>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</si>
  <si>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</si>
  <si>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</si>
  <si>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</si>
  <si>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</si>
  <si>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</si>
  <si>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</si>
  <si>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</si>
  <si>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</si>
  <si>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</si>
  <si>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</si>
  <si>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</si>
  <si>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</si>
  <si>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</si>
  <si>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</si>
  <si>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</si>
  <si>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</si>
  <si>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</si>
  <si>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</si>
  <si>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</si>
  <si>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</si>
  <si>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</si>
  <si>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</si>
  <si>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</si>
  <si>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</si>
  <si>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</si>
  <si>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</si>
  <si>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</si>
  <si>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</si>
  <si>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</si>
  <si>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</si>
  <si>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</si>
  <si>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</si>
  <si>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</si>
  <si>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</si>
  <si>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</si>
  <si>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</si>
  <si>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</si>
  <si>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</si>
  <si>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</si>
  <si>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</si>
  <si>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</si>
  <si>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</si>
  <si>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</si>
  <si>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</si>
  <si>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</si>
  <si>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</si>
  <si>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</si>
  <si>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</si>
  <si>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</si>
  <si>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</si>
  <si>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</si>
  <si>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</si>
  <si>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</si>
  <si>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</si>
  <si>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</si>
  <si>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</si>
  <si>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</si>
  <si>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</si>
  <si>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</si>
  <si>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</si>
  <si>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</si>
  <si>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</si>
  <si>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</si>
  <si>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</si>
  <si>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</si>
  <si>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</si>
  <si>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</si>
  <si>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</si>
  <si>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</si>
  <si>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</si>
  <si>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</si>
  <si>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</si>
  <si>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</si>
  <si>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</si>
  <si>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</si>
  <si>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</si>
  <si>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</si>
  <si>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</si>
  <si>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</si>
  <si>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</si>
  <si>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</si>
  <si>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</si>
  <si>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</si>
  <si>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</si>
  <si>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</si>
  <si>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</si>
  <si>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</si>
  <si>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</si>
  <si>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</si>
  <si>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</si>
  <si>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</si>
  <si>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</si>
  <si>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</si>
  <si>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</si>
  <si>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</si>
  <si>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</si>
  <si>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</si>
  <si>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</si>
  <si>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</si>
  <si>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</si>
  <si>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</si>
  <si>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</si>
  <si>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</si>
  <si>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</si>
  <si>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</si>
  <si>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</si>
  <si>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</si>
  <si>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</si>
  <si>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</si>
  <si>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</si>
  <si>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</si>
  <si>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</si>
  <si>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</si>
  <si>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</si>
  <si>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</si>
  <si>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</si>
  <si>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</si>
  <si>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</si>
  <si>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</si>
  <si>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</si>
  <si>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</si>
  <si>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</si>
  <si>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</si>
  <si>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</si>
  <si>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</si>
  <si>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</si>
  <si>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</si>
  <si>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</si>
  <si>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</si>
  <si>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</si>
  <si>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</si>
  <si>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</si>
  <si>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</si>
  <si>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</si>
  <si>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</si>
  <si>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</si>
  <si>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</si>
  <si>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</si>
  <si>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</si>
  <si>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</si>
  <si>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</si>
  <si>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</si>
  <si>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</si>
  <si>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</si>
  <si>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</si>
  <si>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</si>
  <si>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</si>
  <si>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</si>
  <si>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</si>
  <si>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</si>
  <si>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</si>
  <si>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на 01.02.2022 года</t>
  </si>
  <si>
    <t>План на 2022 год в соответствии со сводной бюджетной росписью</t>
  </si>
  <si>
    <t>Исполнено на 01.02.2022 г.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</si>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</sst>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tabSelected="1" view="pageBreakPreview" zoomScale="120" zoomScaleNormal="90" zoomScaleSheetLayoutView="120" zoomScalePageLayoutView="0" workbookViewId="0" topLeftCell="A67">
      <selection activeCell="C78" sqref="C78:C79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213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214</v>
      </c>
      <c r="E6" s="6" t="s">
        <v>215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1632833920.52</v>
      </c>
      <c r="E7" s="44">
        <f>+E8+E20+E27+E43+E51+E53+E57+E62+E64+E69+E74+E77</f>
        <v>24770854.439999998</v>
      </c>
      <c r="F7" s="47">
        <f>+E7/D7</f>
        <v>0.015170467815925428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989554800</v>
      </c>
      <c r="E8" s="44">
        <f>SUM(E9:E19)</f>
        <v>11039370.01</v>
      </c>
      <c r="F8" s="47">
        <f>+E8/D8</f>
        <v>0.011155895570412067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283696700</v>
      </c>
      <c r="E9" s="45">
        <v>3395422.08</v>
      </c>
      <c r="F9" s="48">
        <f>+E9/D9</f>
        <v>0.011968493394530145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444406700</v>
      </c>
      <c r="E10" s="45">
        <v>4705854.81</v>
      </c>
      <c r="F10" s="48">
        <f aca="true" t="shared" si="0" ref="F10:F26">+E10/D10</f>
        <v>0.01058907259949051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106310700</v>
      </c>
      <c r="E11" s="45">
        <v>838839.59</v>
      </c>
      <c r="F11" s="48">
        <f t="shared" si="0"/>
        <v>0.007890453077630004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89212</v>
      </c>
      <c r="F12" s="48">
        <f t="shared" si="0"/>
        <v>0.04445042351768809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19726400</v>
      </c>
      <c r="E13" s="45">
        <v>0</v>
      </c>
      <c r="F13" s="48">
        <f t="shared" si="0"/>
        <v>0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0</v>
      </c>
      <c r="F14" s="48">
        <f t="shared" si="0"/>
        <v>0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119154100</v>
      </c>
      <c r="E15" s="45">
        <v>1987641.53</v>
      </c>
      <c r="F15" s="48">
        <f t="shared" si="0"/>
        <v>0.016681268458240212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7915100</v>
      </c>
      <c r="E16" s="45">
        <v>0</v>
      </c>
      <c r="F16" s="48">
        <f t="shared" si="0"/>
        <v>0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22400</v>
      </c>
      <c r="F17" s="48">
        <f>+E17/D17</f>
        <v>0.039808068242402704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0</v>
      </c>
      <c r="F18" s="48">
        <f t="shared" si="0"/>
        <v>0</v>
      </c>
    </row>
    <row r="19" spans="1:6" s="2" customFormat="1" ht="12.75">
      <c r="A19" s="33" t="s">
        <v>216</v>
      </c>
      <c r="B19" s="63" t="s">
        <v>217</v>
      </c>
      <c r="C19" s="15" t="s">
        <v>218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247111700</v>
      </c>
      <c r="E20" s="44">
        <f>SUM(E21:E26)</f>
        <v>3198718.0300000003</v>
      </c>
      <c r="F20" s="47">
        <f>+E20/D20</f>
        <v>0.012944421611765044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36277500</v>
      </c>
      <c r="E21" s="45">
        <v>463462.28</v>
      </c>
      <c r="F21" s="48">
        <f t="shared" si="0"/>
        <v>0.012775474605471711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90065900</v>
      </c>
      <c r="E22" s="45">
        <v>775218.27</v>
      </c>
      <c r="F22" s="48">
        <f t="shared" si="0"/>
        <v>0.008607233925381305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35513000</v>
      </c>
      <c r="E23" s="45">
        <v>332337.06</v>
      </c>
      <c r="F23" s="48">
        <f t="shared" si="0"/>
        <v>0.009358180384647875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10208200</v>
      </c>
      <c r="E24" s="45">
        <v>123586.29</v>
      </c>
      <c r="F24" s="48">
        <f t="shared" si="0"/>
        <v>0.012106570208263945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74778100</v>
      </c>
      <c r="E25" s="45">
        <v>1504114.13</v>
      </c>
      <c r="F25" s="48">
        <f t="shared" si="0"/>
        <v>0.02011436677315952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0</v>
      </c>
      <c r="F26" s="48">
        <f t="shared" si="0"/>
        <v>0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166756000</v>
      </c>
      <c r="E27" s="44">
        <f>+E28+E36+E38+E41</f>
        <v>3884933.4599999995</v>
      </c>
      <c r="F27" s="47">
        <f>+E27/D27</f>
        <v>0.02329711350716016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137150600</v>
      </c>
      <c r="E28" s="46">
        <f>SUM(E29:E35)</f>
        <v>3414259.4599999995</v>
      </c>
      <c r="F28" s="49">
        <f>+E28/D28</f>
        <v>0.024894236408736087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100353400</v>
      </c>
      <c r="E29" s="45">
        <v>2631993.88</v>
      </c>
      <c r="F29" s="48">
        <f aca="true" t="shared" si="1" ref="F29:F34">+E29/D29</f>
        <v>0.02622725169251864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6427900</v>
      </c>
      <c r="E30" s="45">
        <v>274118.97</v>
      </c>
      <c r="F30" s="48">
        <f t="shared" si="1"/>
        <v>0.04264518271908399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12068000</v>
      </c>
      <c r="E31" s="45">
        <v>271799.04</v>
      </c>
      <c r="F31" s="48">
        <f t="shared" si="1"/>
        <v>0.02252229366920782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11345800</v>
      </c>
      <c r="E32" s="45">
        <v>236347.57</v>
      </c>
      <c r="F32" s="48">
        <f t="shared" si="1"/>
        <v>0.0208312829417053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0</v>
      </c>
      <c r="F33" s="48">
        <f t="shared" si="1"/>
        <v>0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6310000</v>
      </c>
      <c r="E34" s="45">
        <v>0</v>
      </c>
      <c r="F34" s="48">
        <f t="shared" si="1"/>
        <v>0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174000</v>
      </c>
      <c r="E35" s="45">
        <v>0</v>
      </c>
      <c r="F35" s="48">
        <f>+E35/D35</f>
        <v>0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23576800</v>
      </c>
      <c r="E38" s="46">
        <f>+E39+E40</f>
        <v>470674</v>
      </c>
      <c r="F38" s="49">
        <f aca="true" t="shared" si="2" ref="F38:F72">+E38/D38</f>
        <v>0.019963438634589936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470674</v>
      </c>
      <c r="F39" s="48">
        <f t="shared" si="2"/>
        <v>0.021916176586996707</v>
      </c>
    </row>
    <row r="40" spans="1:6" s="2" customFormat="1" ht="12.75">
      <c r="A40" s="33" t="s">
        <v>211</v>
      </c>
      <c r="B40" s="62" t="s">
        <v>219</v>
      </c>
      <c r="C40" s="15" t="s">
        <v>212</v>
      </c>
      <c r="D40" s="45">
        <v>2100700</v>
      </c>
      <c r="E40" s="45">
        <v>0</v>
      </c>
      <c r="F40" s="48">
        <f>+E40/D40</f>
        <v>0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0</v>
      </c>
      <c r="F41" s="49">
        <f t="shared" si="2"/>
        <v>0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0</v>
      </c>
      <c r="F42" s="48">
        <f t="shared" si="2"/>
        <v>0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763900</v>
      </c>
      <c r="E43" s="44">
        <f>+E44+E48</f>
        <v>91380</v>
      </c>
      <c r="F43" s="47">
        <f t="shared" si="2"/>
        <v>0.11962298730200288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674800</v>
      </c>
      <c r="E44" s="46">
        <f>+E45+E46+E47</f>
        <v>91380</v>
      </c>
      <c r="F44" s="49">
        <f t="shared" si="2"/>
        <v>0.1354179016004742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91380</v>
      </c>
      <c r="F45" s="48">
        <f t="shared" si="2"/>
        <v>0.1786161063330727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0</v>
      </c>
      <c r="F46" s="48">
        <f>+E46/D46</f>
        <v>0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0</v>
      </c>
      <c r="F47" s="48">
        <f>+E47/D47</f>
        <v>0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0</v>
      </c>
      <c r="F48" s="49">
        <f>+E48/D48</f>
        <v>0</v>
      </c>
    </row>
    <row r="49" spans="1:6" s="2" customFormat="1" ht="25.5">
      <c r="A49" s="33" t="s">
        <v>149</v>
      </c>
      <c r="B49" s="62" t="s">
        <v>222</v>
      </c>
      <c r="C49" s="15" t="s">
        <v>151</v>
      </c>
      <c r="D49" s="45">
        <v>61400</v>
      </c>
      <c r="E49" s="45">
        <v>0</v>
      </c>
      <c r="F49" s="48">
        <f>+E49/D49</f>
        <v>0</v>
      </c>
    </row>
    <row r="50" spans="1:6" s="2" customFormat="1" ht="38.25">
      <c r="A50" s="33" t="s">
        <v>220</v>
      </c>
      <c r="B50" s="62" t="s">
        <v>223</v>
      </c>
      <c r="C50" s="15" t="s">
        <v>221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1764300</v>
      </c>
      <c r="E51" s="44">
        <f>+E52</f>
        <v>99300</v>
      </c>
      <c r="F51" s="47">
        <f t="shared" si="2"/>
        <v>0.056282945077367794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1764300</v>
      </c>
      <c r="E52" s="45">
        <v>99300</v>
      </c>
      <c r="F52" s="48">
        <f t="shared" si="2"/>
        <v>0.056282945077367794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95927100</v>
      </c>
      <c r="E53" s="44">
        <f>SUM(E54:E56)</f>
        <v>52403.3</v>
      </c>
      <c r="F53" s="47">
        <f t="shared" si="2"/>
        <v>0.00054628254163839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37371600</v>
      </c>
      <c r="E54" s="45">
        <v>0</v>
      </c>
      <c r="F54" s="48">
        <f t="shared" si="2"/>
        <v>0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50801700</v>
      </c>
      <c r="E55" s="45">
        <v>0</v>
      </c>
      <c r="F55" s="48">
        <f t="shared" si="2"/>
        <v>0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7753800</v>
      </c>
      <c r="E56" s="45">
        <v>52403.3</v>
      </c>
      <c r="F56" s="48">
        <f t="shared" si="2"/>
        <v>0.006758402331759911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118905707.05</v>
      </c>
      <c r="E57" s="44">
        <f>+E58+E59+E60+E61</f>
        <v>6380629.6</v>
      </c>
      <c r="F57" s="47">
        <f t="shared" si="2"/>
        <v>0.05366125611882478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41698300</v>
      </c>
      <c r="E58" s="45">
        <v>963229.6</v>
      </c>
      <c r="F58" s="48">
        <f t="shared" si="2"/>
        <v>0.023099972900573883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480000</v>
      </c>
      <c r="E59" s="45">
        <v>375000</v>
      </c>
      <c r="F59" s="48">
        <f t="shared" si="2"/>
        <v>0.78125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4375000</v>
      </c>
      <c r="F60" s="48">
        <f t="shared" si="2"/>
        <v>0.07749535027898326</v>
      </c>
    </row>
    <row r="61" spans="1:6" s="2" customFormat="1" ht="25.5">
      <c r="A61" s="33" t="s">
        <v>199</v>
      </c>
      <c r="B61" s="62" t="s">
        <v>224</v>
      </c>
      <c r="C61" s="15" t="s">
        <v>127</v>
      </c>
      <c r="D61" s="45">
        <v>20272407.05</v>
      </c>
      <c r="E61" s="45">
        <v>667400</v>
      </c>
      <c r="F61" s="48">
        <f>+E61/D61</f>
        <v>0.03292159625415572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7635913.47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7635913.47</v>
      </c>
      <c r="E63" s="45">
        <v>0</v>
      </c>
      <c r="F63" s="48">
        <f>+E63/D63</f>
        <v>0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0</v>
      </c>
      <c r="F65" s="48">
        <f>+E65/D65</f>
        <v>0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0</v>
      </c>
      <c r="F67" s="48">
        <f>+E67/D67</f>
        <v>0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3101600</v>
      </c>
      <c r="E69" s="44">
        <f>+E70+E72</f>
        <v>24120.04</v>
      </c>
      <c r="F69" s="47">
        <f>+E69/D69</f>
        <v>0.007776644312612845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3093100</v>
      </c>
      <c r="E70" s="46">
        <f>+E71</f>
        <v>24120.04</v>
      </c>
      <c r="F70" s="49">
        <f t="shared" si="2"/>
        <v>0.007798014936471502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3093100</v>
      </c>
      <c r="E71" s="45">
        <v>24120.04</v>
      </c>
      <c r="F71" s="48">
        <f>+E71/D71</f>
        <v>0.007798014936471502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8500</v>
      </c>
      <c r="E72" s="46">
        <f>+E73</f>
        <v>0</v>
      </c>
      <c r="F72" s="49">
        <f t="shared" si="2"/>
        <v>0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8500</v>
      </c>
      <c r="E73" s="45">
        <v>0</v>
      </c>
      <c r="F73" s="48">
        <f aca="true" t="shared" si="3" ref="F73:F79">+E73/D73</f>
        <v>0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0</v>
      </c>
      <c r="F74" s="47">
        <f t="shared" si="3"/>
        <v>0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0</v>
      </c>
      <c r="F75" s="48">
        <f t="shared" si="3"/>
        <v>0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</f>
        <v>143900</v>
      </c>
      <c r="E77" s="44">
        <f>+E78</f>
        <v>0</v>
      </c>
      <c r="F77" s="47">
        <f t="shared" si="3"/>
        <v>0</v>
      </c>
    </row>
    <row r="78" spans="1:6" s="2" customFormat="1" ht="31.5">
      <c r="A78" s="38" t="s">
        <v>164</v>
      </c>
      <c r="B78" s="65" t="s">
        <v>225</v>
      </c>
      <c r="C78" s="57" t="s">
        <v>227</v>
      </c>
      <c r="D78" s="46">
        <f>+D79</f>
        <v>143900</v>
      </c>
      <c r="E78" s="46">
        <f>+E79</f>
        <v>0</v>
      </c>
      <c r="F78" s="49">
        <f t="shared" si="3"/>
        <v>0</v>
      </c>
    </row>
    <row r="79" spans="1:6" s="2" customFormat="1" ht="25.5">
      <c r="A79" s="33" t="s">
        <v>165</v>
      </c>
      <c r="B79" s="62" t="s">
        <v>226</v>
      </c>
      <c r="C79" s="15" t="s">
        <v>228</v>
      </c>
      <c r="D79" s="45">
        <v>143900</v>
      </c>
      <c r="E79" s="45">
        <v>0</v>
      </c>
      <c r="F79" s="48">
        <f t="shared" si="3"/>
        <v>0</v>
      </c>
    </row>
    <row r="80" spans="1:6" ht="15.75">
      <c r="A80" s="53"/>
      <c r="B80" s="64"/>
      <c r="C80" s="25"/>
      <c r="D80" s="50"/>
      <c r="E80" s="50"/>
      <c r="F80" s="52"/>
    </row>
    <row r="81" spans="1:6" ht="15.75">
      <c r="A81" s="53"/>
      <c r="B81" s="64"/>
      <c r="C81" s="25"/>
      <c r="D81" s="50"/>
      <c r="E81" s="50"/>
      <c r="F81" s="52"/>
    </row>
    <row r="82" spans="1:6" ht="15.75" customHeight="1">
      <c r="A82" s="68" t="s">
        <v>200</v>
      </c>
      <c r="B82" s="68"/>
      <c r="C82" s="25"/>
      <c r="D82" s="50"/>
      <c r="E82" s="69" t="s">
        <v>210</v>
      </c>
      <c r="F82" s="69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 customHeight="1">
      <c r="A86" s="66" t="s">
        <v>119</v>
      </c>
      <c r="B86" s="66"/>
      <c r="C86" s="25"/>
      <c r="D86" s="50"/>
      <c r="E86" s="50"/>
      <c r="F86" s="52"/>
    </row>
    <row r="87" spans="1:6" ht="15.75" customHeight="1">
      <c r="A87" s="66" t="s">
        <v>120</v>
      </c>
      <c r="B87" s="66"/>
      <c r="C87" s="25"/>
      <c r="D87" s="50"/>
      <c r="E87" s="50"/>
      <c r="F87" s="52"/>
    </row>
    <row r="88" spans="1:6" ht="15.75">
      <c r="A88" s="40"/>
      <c r="B88" s="20"/>
      <c r="C88" s="21"/>
      <c r="D88" s="22"/>
      <c r="E88" s="22"/>
      <c r="F88" s="22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0"/>
      <c r="B91" s="20"/>
      <c r="C91" s="26"/>
      <c r="D91" s="22"/>
      <c r="E91" s="22"/>
      <c r="F91" s="22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0"/>
      <c r="B94" s="20"/>
      <c r="C94" s="21"/>
      <c r="D94" s="22"/>
      <c r="E94" s="22"/>
      <c r="F94" s="22"/>
    </row>
    <row r="95" spans="1:6" ht="15.75">
      <c r="A95" s="42"/>
      <c r="B95" s="24"/>
      <c r="C95" s="25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40"/>
      <c r="B100" s="20"/>
      <c r="C100" s="21"/>
      <c r="D100" s="22"/>
      <c r="E100" s="22"/>
      <c r="F100" s="22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31"/>
      <c r="B104" s="27"/>
      <c r="C104" s="26"/>
      <c r="D104" s="22"/>
      <c r="E104" s="22"/>
      <c r="F104" s="22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1"/>
      <c r="B111" s="23"/>
      <c r="C111" s="26"/>
      <c r="D111" s="19"/>
      <c r="E111" s="19"/>
      <c r="F111" s="19"/>
    </row>
    <row r="112" spans="1:6" ht="15.75">
      <c r="A112" s="43"/>
      <c r="B112" s="28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20"/>
      <c r="B115" s="20"/>
      <c r="C115" s="26"/>
      <c r="D115" s="22"/>
      <c r="E115" s="22"/>
      <c r="F115" s="22"/>
    </row>
    <row r="116" spans="1:6" ht="15.75">
      <c r="A116" s="28"/>
      <c r="B116" s="28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0"/>
      <c r="B120" s="20"/>
      <c r="C120" s="26"/>
      <c r="D120" s="22"/>
      <c r="E120" s="22"/>
      <c r="F120" s="22"/>
    </row>
    <row r="121" spans="1:6" ht="15.75">
      <c r="A121" s="23"/>
      <c r="B121" s="23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0"/>
      <c r="B126" s="20"/>
      <c r="C126" s="26"/>
      <c r="D126" s="22"/>
      <c r="E126" s="22"/>
      <c r="F126" s="2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</sheetData>
  <sheetProtection/>
  <mergeCells count="7">
    <mergeCell ref="A87:B87"/>
    <mergeCell ref="A2:F2"/>
    <mergeCell ref="A3:F3"/>
    <mergeCell ref="A4:F4"/>
    <mergeCell ref="A82:B82"/>
    <mergeCell ref="E82:F82"/>
    <mergeCell ref="A86:B86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2022-03-09T08:57:00Z</cp:lastPrinted>
  <dcterms:created xsi:type="dcterms:W3CDTF">2004-09-01T05:21:12Z</dcterms:created>
  <dcterms:modified xsi:type="dcterms:W3CDTF">2022-03-09T08:57:13Z</dcterms:modified>
  <cp:category/>
  <cp:version/>
  <cp:contentType/>
  <cp:contentStatus/>
</cp:coreProperties>
</file>