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<sst xmlns="http://schemas.openxmlformats.org/spreadsheetml/2006/main" count="239" uniqueCount="238">
  <si>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</si>
  <si>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</si>
  <si>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</si>
  <si>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</si>
  <si>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</si>
  <si>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</si>
  <si>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</si>
  <si>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</si>
  <si>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</si>
  <si>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</si>
  <si>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</si>
  <si>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</si>
  <si>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</si>
  <si>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</si>
  <si>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</si>
  <si>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</si>
  <si>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</si>
  <si>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</si>
  <si>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</si>
  <si>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</si>
  <si>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</si>
  <si>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</si>
  <si>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</si>
  <si>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</si>
  <si>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</si>
  <si>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</si>
  <si>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</si>
  <si>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</si>
  <si>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</si>
  <si>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</si>
  <si>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</si>
  <si>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</si>
  <si>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</si>
  <si>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</si>
  <si>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</si>
  <si>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</si>
  <si>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</si>
  <si>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</si>
  <si>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</si>
  <si>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</si>
  <si>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</si>
  <si>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</si>
  <si>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</si>
  <si>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</si>
  <si>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</si>
  <si>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</si>
  <si>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</si>
  <si>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</si>
  <si>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</si>
  <si>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</si>
  <si>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</si>
  <si>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</si>
  <si>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</si>
  <si>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</si>
  <si>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</si>
  <si>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</si>
  <si>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</si>
  <si>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</si>
  <si>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</si>
  <si>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</si>
  <si>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</si>
  <si>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</si>
  <si>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</si>
  <si>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</si>
  <si>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</si>
  <si>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</si>
  <si>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</si>
  <si>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</si>
  <si>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</si>
  <si>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</si>
  <si>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</si>
  <si>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</si>
  <si>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</si>
  <si>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</si>
  <si>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</si>
  <si>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</si>
  <si>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</si>
  <si>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</si>
  <si>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</si>
  <si>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</si>
  <si>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</si>
  <si>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</si>
  <si>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</si>
  <si>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</si>
  <si>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</si>
  <si>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</si>
  <si>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</si>
  <si>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</si>
  <si>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</si>
  <si>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</si>
  <si>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</si>
  <si>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</si>
  <si>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</si>
  <si>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</si>
  <si>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</si>
  <si>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</si>
  <si>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</si>
  <si>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</si>
  <si>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</si>
  <si>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</si>
  <si>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</si>
  <si>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</si>
  <si>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</si>
  <si>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</si>
  <si>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</si>
  <si>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</si>
  <si>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</si>
  <si>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</si>
  <si>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</si>
  <si>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</si>
  <si>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</si>
  <si>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</si>
  <si>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</si>
  <si>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</si>
  <si>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</si>
  <si>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</si>
  <si>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</si>
  <si>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</si>
  <si>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</si>
  <si>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</si>
  <si>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</si>
  <si>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</si>
  <si>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</si>
  <si>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</si>
  <si>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</si>
  <si>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</si>
  <si>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</si>
  <si>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</si>
  <si>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</si>
  <si>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</si>
  <si>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</si>
  <si>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</si>
  <si>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</si>
  <si>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</si>
  <si>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</si>
  <si>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</si>
  <si>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</si>
  <si>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</si>
  <si>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</si>
  <si>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</si>
  <si>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</si>
  <si>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</si>
  <si>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</si>
  <si>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</si>
  <si>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</si>
  <si>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</si>
  <si>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</si>
  <si>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</si>
  <si>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</si>
  <si>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</si>
  <si>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</si>
  <si>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</si>
  <si>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</si>
  <si>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</si>
  <si>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</si>
  <si>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</si>
  <si>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</si>
  <si>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</si>
  <si>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</si>
  <si>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</si>
  <si>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</si>
  <si>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</si>
  <si>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</si>
  <si>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</si>
  <si>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</si>
  <si>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</si>
  <si>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12 0 00 00000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</si>
  <si>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</si>
  <si>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</si>
  <si>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</si>
  <si>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</si>
  <si>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</si>
  <si>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</si>
  <si>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</si>
  <si>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</si>
  <si>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</si>
  <si>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</si>
  <si>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</si>
  <si>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</si>
  <si>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</si>
  <si>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</si>
  <si>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</si>
  <si>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</si>
  <si>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</si>
  <si>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</si>
  <si>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</si>
  <si>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</si>
  <si>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</si>
  <si>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</si>
  <si>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</si>
  <si>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</si>
  <si>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</si>
  <si>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</si>
  <si>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</si>
  <si>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</si>
  <si>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</si>
  <si>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</si>
  <si>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</si>
  <si>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</si>
  <si>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</si>
  <si>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</si>
  <si>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</si>
  <si>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</si>
  <si>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</si>
  <si>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</si>
  <si>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</si>
  <si>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</si>
  <si>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</si>
  <si>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</si>
  <si>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3.4.2</t>
  </si>
  <si>
    <t>03 4 02 00000</t>
  </si>
  <si>
    <t>План на 2022 год в соответствии со сводной бюджетной росписью</t>
  </si>
  <si>
    <t>1.11</t>
  </si>
  <si>
    <t>Региональный проект «Успех каждого ребенка»</t>
  </si>
  <si>
    <t>01 0 Е2 00000</t>
  </si>
  <si>
    <t>Основное мероприятие "Обеспечение квалифицированных кадров жилыми помещениями"</t>
  </si>
  <si>
    <t>4.2.2</t>
  </si>
  <si>
    <t>04 2 02 00000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</si>
  <si>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района""</t>
  </si>
  <si>
    <t>Основное мероприятие "Реализация информационно-пропагандистской компании на территории города Бодайбо о негативных последствиях немедицинского потребления наркотиков и об ответственности за участие в их незаконном обороте"</t>
  </si>
  <si>
    <t>Основное мероприятие "Обеспечение сбалансированности бюджетов поселений, входящих в состав Бодайбинского муниципального района для решения вопросов местного значения"</t>
  </si>
  <si>
    <t>Подпрограмма "Градостроительная деятельность муниципального образования г. Бодайбо и района"</t>
  </si>
  <si>
    <t>12 1 00 00000</t>
  </si>
  <si>
    <t>12 1 01 00000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</si>
  <si>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</si>
  <si>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3.6</t>
  </si>
  <si>
    <t>3.6.1</t>
  </si>
  <si>
    <t>03 6 00 00000</t>
  </si>
  <si>
    <t>03 6 01 00000</t>
  </si>
  <si>
    <t>Подпрограмма "Охрана окружающей среды муниципального образования г.Бодайбо и района "</t>
  </si>
  <si>
    <t>Основное мероприятие "Выявление и оценка объектов накопленного вреда окружающей среде и (или) организация работ по ликвидации накопленного вреда окружающей среде в случае наличия на территории муниципального образования объектов накопленного вреда окружающей среде, а в случае их отсутствия - иные мероприятия по предотвращению и (или) снижению негативного воздействия хозяйственной и иной деятельности на окружающую среду, сохранение и восстановление природной среды, рациональное использование и воспроизводство природных ресурсов, обеспечение экологической безопасности"</t>
  </si>
  <si>
    <t>Начальник финансового управления администрации г.Бодайбо и района</t>
  </si>
  <si>
    <t>Т.Ю. Меледина</t>
  </si>
  <si>
    <t>на 01.01.2023 года</t>
  </si>
  <si>
    <t>Исполнено на 01.01.2023 г.</t>
  </si>
  <si>
    <t>1.12</t>
  </si>
  <si>
    <t>01 0 ЕВ 00000</t>
  </si>
  <si>
    <t>Региональный проект "Патриотическое воспитание граждан Российской Федерации"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</si>
</sst>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tabSelected="1" view="pageBreakPreview" zoomScale="120" zoomScaleNormal="90" zoomScaleSheetLayoutView="12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233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211</v>
      </c>
      <c r="E6" s="6" t="s">
        <v>234</v>
      </c>
      <c r="F6" s="6" t="s">
        <v>64</v>
      </c>
    </row>
    <row r="7" spans="1:6" ht="15.75">
      <c r="A7" s="14"/>
      <c r="B7" s="1" t="s">
        <v>0</v>
      </c>
      <c r="C7" s="14"/>
      <c r="D7" s="44">
        <f>+D8+D21+D28+D46+D54+D56+D60+D65+D67+D72+D77+D80</f>
        <v>1845032214.72</v>
      </c>
      <c r="E7" s="44">
        <f>+E8+E21+E28+E46+E54+E56+E60+E65+E67+E72+E77+E80</f>
        <v>1766846317.7500002</v>
      </c>
      <c r="F7" s="47">
        <f>+E7/D7</f>
        <v>0.957623559986531</v>
      </c>
    </row>
    <row r="8" spans="1:6" s="58" customFormat="1" ht="31.5">
      <c r="A8" s="14">
        <v>1</v>
      </c>
      <c r="B8" s="59" t="s">
        <v>153</v>
      </c>
      <c r="C8" s="14" t="s">
        <v>31</v>
      </c>
      <c r="D8" s="44">
        <f>SUM(D9:D20)</f>
        <v>1033757812.36</v>
      </c>
      <c r="E8" s="44">
        <f>SUM(E9:E20)</f>
        <v>999230140.8000001</v>
      </c>
      <c r="F8" s="47">
        <f>+E8/D8</f>
        <v>0.9665998446181746</v>
      </c>
    </row>
    <row r="9" spans="1:6" s="2" customFormat="1" ht="25.5">
      <c r="A9" s="33" t="s">
        <v>65</v>
      </c>
      <c r="B9" s="62" t="s">
        <v>168</v>
      </c>
      <c r="C9" s="15" t="s">
        <v>28</v>
      </c>
      <c r="D9" s="45">
        <v>299754591.1</v>
      </c>
      <c r="E9" s="45">
        <v>290407814.92</v>
      </c>
      <c r="F9" s="48">
        <f>+E9/D9</f>
        <v>0.9688185720669017</v>
      </c>
    </row>
    <row r="10" spans="1:6" s="2" customFormat="1" ht="31.5" customHeight="1">
      <c r="A10" s="34" t="s">
        <v>66</v>
      </c>
      <c r="B10" s="62" t="s">
        <v>169</v>
      </c>
      <c r="C10" s="15" t="s">
        <v>61</v>
      </c>
      <c r="D10" s="45">
        <v>464559554.97</v>
      </c>
      <c r="E10" s="45">
        <v>452883456.77</v>
      </c>
      <c r="F10" s="48">
        <f aca="true" t="shared" si="0" ref="F10:F27">+E10/D10</f>
        <v>0.9748663049224032</v>
      </c>
    </row>
    <row r="11" spans="1:6" s="2" customFormat="1" ht="25.5">
      <c r="A11" s="33" t="s">
        <v>67</v>
      </c>
      <c r="B11" s="62" t="s">
        <v>170</v>
      </c>
      <c r="C11" s="54" t="s">
        <v>32</v>
      </c>
      <c r="D11" s="45">
        <v>95947583.74</v>
      </c>
      <c r="E11" s="45">
        <v>90325085.56</v>
      </c>
      <c r="F11" s="48">
        <f t="shared" si="0"/>
        <v>0.9414003150383035</v>
      </c>
    </row>
    <row r="12" spans="1:6" s="2" customFormat="1" ht="38.25">
      <c r="A12" s="33" t="s">
        <v>68</v>
      </c>
      <c r="B12" s="62" t="s">
        <v>171</v>
      </c>
      <c r="C12" s="15" t="s">
        <v>29</v>
      </c>
      <c r="D12" s="45">
        <v>1851572</v>
      </c>
      <c r="E12" s="45">
        <v>1822255.08</v>
      </c>
      <c r="F12" s="48">
        <f t="shared" si="0"/>
        <v>0.9841664704370124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22115548.4</v>
      </c>
      <c r="E13" s="45">
        <v>21310915.12</v>
      </c>
      <c r="F13" s="48">
        <f t="shared" si="0"/>
        <v>0.9636168515721727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1383800</v>
      </c>
      <c r="E14" s="45">
        <v>824738.89</v>
      </c>
      <c r="F14" s="48">
        <f t="shared" si="0"/>
        <v>0.5959957291516115</v>
      </c>
    </row>
    <row r="15" spans="1:6" s="2" customFormat="1" ht="25.5">
      <c r="A15" s="33" t="s">
        <v>71</v>
      </c>
      <c r="B15" s="62" t="s">
        <v>133</v>
      </c>
      <c r="C15" s="54" t="s">
        <v>37</v>
      </c>
      <c r="D15" s="45">
        <v>134375693.63</v>
      </c>
      <c r="E15" s="45">
        <v>128006071.57</v>
      </c>
      <c r="F15" s="48">
        <f t="shared" si="0"/>
        <v>0.9525984060961308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8392768.52</v>
      </c>
      <c r="E16" s="45">
        <v>8380799.09</v>
      </c>
      <c r="F16" s="48">
        <f t="shared" si="0"/>
        <v>0.9985738400896585</v>
      </c>
    </row>
    <row r="17" spans="1:6" s="2" customFormat="1" ht="12.75">
      <c r="A17" s="33" t="s">
        <v>73</v>
      </c>
      <c r="B17" s="62" t="s">
        <v>172</v>
      </c>
      <c r="C17" s="15" t="s">
        <v>33</v>
      </c>
      <c r="D17" s="45">
        <v>362700</v>
      </c>
      <c r="E17" s="45">
        <v>255134</v>
      </c>
      <c r="F17" s="48">
        <f>+E17/D17</f>
        <v>0.7034298318169286</v>
      </c>
    </row>
    <row r="18" spans="1:6" s="2" customFormat="1" ht="51">
      <c r="A18" s="33" t="s">
        <v>174</v>
      </c>
      <c r="B18" s="63" t="s">
        <v>173</v>
      </c>
      <c r="C18" s="15" t="s">
        <v>175</v>
      </c>
      <c r="D18" s="45">
        <v>107400</v>
      </c>
      <c r="E18" s="45">
        <v>107400</v>
      </c>
      <c r="F18" s="48">
        <f t="shared" si="0"/>
        <v>1</v>
      </c>
    </row>
    <row r="19" spans="1:6" s="2" customFormat="1" ht="12.75">
      <c r="A19" s="33" t="s">
        <v>212</v>
      </c>
      <c r="B19" s="63" t="s">
        <v>213</v>
      </c>
      <c r="C19" s="15" t="s">
        <v>214</v>
      </c>
      <c r="D19" s="45">
        <v>4124800</v>
      </c>
      <c r="E19" s="45">
        <v>4124800</v>
      </c>
      <c r="F19" s="48">
        <f>+E19/D19</f>
        <v>1</v>
      </c>
    </row>
    <row r="20" spans="1:6" s="2" customFormat="1" ht="12.75">
      <c r="A20" s="33" t="s">
        <v>235</v>
      </c>
      <c r="B20" s="63" t="s">
        <v>237</v>
      </c>
      <c r="C20" s="15" t="s">
        <v>236</v>
      </c>
      <c r="D20" s="45">
        <v>781800</v>
      </c>
      <c r="E20" s="45">
        <v>781669.8</v>
      </c>
      <c r="F20" s="48">
        <f>+E20/D20</f>
        <v>0.9998334612432848</v>
      </c>
    </row>
    <row r="21" spans="1:6" s="58" customFormat="1" ht="31.5">
      <c r="A21" s="14" t="s">
        <v>74</v>
      </c>
      <c r="B21" s="59" t="s">
        <v>152</v>
      </c>
      <c r="C21" s="14" t="s">
        <v>15</v>
      </c>
      <c r="D21" s="44">
        <f>SUM(D22:D27)</f>
        <v>261144033.12</v>
      </c>
      <c r="E21" s="44">
        <f>SUM(E22:E27)</f>
        <v>245836657.39999998</v>
      </c>
      <c r="F21" s="47">
        <f>+E21/D21</f>
        <v>0.9413833985133941</v>
      </c>
    </row>
    <row r="22" spans="1:6" s="2" customFormat="1" ht="12.75">
      <c r="A22" s="33" t="s">
        <v>75</v>
      </c>
      <c r="B22" s="60" t="s">
        <v>2</v>
      </c>
      <c r="C22" s="15" t="s">
        <v>16</v>
      </c>
      <c r="D22" s="45">
        <v>36124920</v>
      </c>
      <c r="E22" s="45">
        <v>32809157.24</v>
      </c>
      <c r="F22" s="48">
        <f t="shared" si="0"/>
        <v>0.9082139763908127</v>
      </c>
    </row>
    <row r="23" spans="1:6" s="2" customFormat="1" ht="12.75">
      <c r="A23" s="33" t="s">
        <v>76</v>
      </c>
      <c r="B23" s="60" t="s">
        <v>14</v>
      </c>
      <c r="C23" s="15" t="s">
        <v>22</v>
      </c>
      <c r="D23" s="45">
        <v>102029428.1</v>
      </c>
      <c r="E23" s="45">
        <v>96228780.32</v>
      </c>
      <c r="F23" s="48">
        <f t="shared" si="0"/>
        <v>0.9431473067327719</v>
      </c>
    </row>
    <row r="24" spans="1:6" s="2" customFormat="1" ht="25.5">
      <c r="A24" s="33" t="s">
        <v>77</v>
      </c>
      <c r="B24" s="60" t="s">
        <v>3</v>
      </c>
      <c r="C24" s="15" t="s">
        <v>23</v>
      </c>
      <c r="D24" s="45">
        <v>34671606.02</v>
      </c>
      <c r="E24" s="45">
        <v>33133133.17</v>
      </c>
      <c r="F24" s="48">
        <f t="shared" si="0"/>
        <v>0.9556272977631164</v>
      </c>
    </row>
    <row r="25" spans="1:6" s="2" customFormat="1" ht="12.75">
      <c r="A25" s="33" t="s">
        <v>78</v>
      </c>
      <c r="B25" s="60" t="s">
        <v>4</v>
      </c>
      <c r="C25" s="15" t="s">
        <v>24</v>
      </c>
      <c r="D25" s="45">
        <v>9788300</v>
      </c>
      <c r="E25" s="45">
        <v>9547214.61</v>
      </c>
      <c r="F25" s="48">
        <f t="shared" si="0"/>
        <v>0.9753700448494631</v>
      </c>
    </row>
    <row r="26" spans="1:6" s="2" customFormat="1" ht="12.75">
      <c r="A26" s="33" t="s">
        <v>79</v>
      </c>
      <c r="B26" s="60" t="s">
        <v>5</v>
      </c>
      <c r="C26" s="15" t="s">
        <v>27</v>
      </c>
      <c r="D26" s="45">
        <v>78433059</v>
      </c>
      <c r="E26" s="45">
        <v>74021752.06</v>
      </c>
      <c r="F26" s="48">
        <f t="shared" si="0"/>
        <v>0.9437570458650606</v>
      </c>
    </row>
    <row r="27" spans="1:6" s="2" customFormat="1" ht="12.75">
      <c r="A27" s="33" t="s">
        <v>80</v>
      </c>
      <c r="B27" s="60" t="s">
        <v>20</v>
      </c>
      <c r="C27" s="15" t="s">
        <v>21</v>
      </c>
      <c r="D27" s="45">
        <v>96720</v>
      </c>
      <c r="E27" s="45">
        <v>96620</v>
      </c>
      <c r="F27" s="48">
        <f t="shared" si="0"/>
        <v>0.9989660876757651</v>
      </c>
    </row>
    <row r="28" spans="1:6" s="58" customFormat="1" ht="31.5">
      <c r="A28" s="14" t="s">
        <v>81</v>
      </c>
      <c r="B28" s="59" t="s">
        <v>155</v>
      </c>
      <c r="C28" s="14" t="s">
        <v>17</v>
      </c>
      <c r="D28" s="44">
        <f>+D29+D37+D39+D42+D44</f>
        <v>194020013.58</v>
      </c>
      <c r="E28" s="44">
        <f>+E29+E37+E39+E42+E44</f>
        <v>179308525.89</v>
      </c>
      <c r="F28" s="47">
        <f>+E28/D28</f>
        <v>0.9241754115024116</v>
      </c>
    </row>
    <row r="29" spans="1:6" s="16" customFormat="1" ht="15.75">
      <c r="A29" s="36" t="s">
        <v>82</v>
      </c>
      <c r="B29" s="61" t="s">
        <v>134</v>
      </c>
      <c r="C29" s="55" t="s">
        <v>38</v>
      </c>
      <c r="D29" s="46">
        <f>SUM(D30:D36)</f>
        <v>152917051.81</v>
      </c>
      <c r="E29" s="46">
        <f>SUM(E30:E36)</f>
        <v>141876674.69</v>
      </c>
      <c r="F29" s="49">
        <f>+E29/D29</f>
        <v>0.9278015303766273</v>
      </c>
    </row>
    <row r="30" spans="1:6" s="2" customFormat="1" ht="25.5">
      <c r="A30" s="33" t="s">
        <v>83</v>
      </c>
      <c r="B30" s="62" t="s">
        <v>135</v>
      </c>
      <c r="C30" s="15" t="s">
        <v>39</v>
      </c>
      <c r="D30" s="45">
        <v>109831689.11</v>
      </c>
      <c r="E30" s="45">
        <v>102559430.5</v>
      </c>
      <c r="F30" s="48">
        <f aca="true" t="shared" si="1" ref="F30:F35">+E30/D30</f>
        <v>0.9337872460222605</v>
      </c>
    </row>
    <row r="31" spans="1:6" s="2" customFormat="1" ht="12.75">
      <c r="A31" s="33" t="s">
        <v>84</v>
      </c>
      <c r="B31" s="62" t="s">
        <v>9</v>
      </c>
      <c r="C31" s="15" t="s">
        <v>40</v>
      </c>
      <c r="D31" s="45">
        <v>6891412.02</v>
      </c>
      <c r="E31" s="45">
        <v>6313025.05</v>
      </c>
      <c r="F31" s="48">
        <f t="shared" si="1"/>
        <v>0.9160713409209279</v>
      </c>
    </row>
    <row r="32" spans="1:6" s="2" customFormat="1" ht="25.5">
      <c r="A32" s="33" t="s">
        <v>85</v>
      </c>
      <c r="B32" s="62" t="s">
        <v>10</v>
      </c>
      <c r="C32" s="15" t="s">
        <v>44</v>
      </c>
      <c r="D32" s="45">
        <v>13289812.68</v>
      </c>
      <c r="E32" s="45">
        <v>12496581.53</v>
      </c>
      <c r="F32" s="48">
        <f t="shared" si="1"/>
        <v>0.9403128419414261</v>
      </c>
    </row>
    <row r="33" spans="1:6" s="2" customFormat="1" ht="12.75">
      <c r="A33" s="33" t="s">
        <v>86</v>
      </c>
      <c r="B33" s="62" t="s">
        <v>136</v>
      </c>
      <c r="C33" s="15" t="s">
        <v>41</v>
      </c>
      <c r="D33" s="45">
        <v>16845438</v>
      </c>
      <c r="E33" s="45">
        <v>14880185.8</v>
      </c>
      <c r="F33" s="48">
        <f t="shared" si="1"/>
        <v>0.8833362361964112</v>
      </c>
    </row>
    <row r="34" spans="1:6" s="2" customFormat="1" ht="12.75">
      <c r="A34" s="33" t="s">
        <v>87</v>
      </c>
      <c r="B34" s="62" t="s">
        <v>20</v>
      </c>
      <c r="C34" s="15" t="s">
        <v>49</v>
      </c>
      <c r="D34" s="45">
        <v>471500</v>
      </c>
      <c r="E34" s="45">
        <v>275710</v>
      </c>
      <c r="F34" s="48">
        <f t="shared" si="1"/>
        <v>0.5847507953340403</v>
      </c>
    </row>
    <row r="35" spans="1:6" s="2" customFormat="1" ht="25.5">
      <c r="A35" s="33" t="s">
        <v>88</v>
      </c>
      <c r="B35" s="62" t="s">
        <v>11</v>
      </c>
      <c r="C35" s="15" t="s">
        <v>47</v>
      </c>
      <c r="D35" s="45">
        <v>5310000</v>
      </c>
      <c r="E35" s="45">
        <v>5200328.48</v>
      </c>
      <c r="F35" s="48">
        <f t="shared" si="1"/>
        <v>0.979346229755179</v>
      </c>
    </row>
    <row r="36" spans="1:6" s="2" customFormat="1" ht="25.5">
      <c r="A36" s="33" t="s">
        <v>200</v>
      </c>
      <c r="B36" s="62" t="s">
        <v>202</v>
      </c>
      <c r="C36" s="15" t="s">
        <v>201</v>
      </c>
      <c r="D36" s="45">
        <v>277200</v>
      </c>
      <c r="E36" s="45">
        <v>151413.33</v>
      </c>
      <c r="F36" s="48">
        <f>+E36/D36</f>
        <v>0.5462241341991342</v>
      </c>
    </row>
    <row r="37" spans="1:6" s="2" customFormat="1" ht="31.5">
      <c r="A37" s="36" t="s">
        <v>192</v>
      </c>
      <c r="B37" s="65" t="s">
        <v>176</v>
      </c>
      <c r="C37" s="55" t="s">
        <v>194</v>
      </c>
      <c r="D37" s="46">
        <f>+D38</f>
        <v>300000</v>
      </c>
      <c r="E37" s="46">
        <f>+E38</f>
        <v>300000</v>
      </c>
      <c r="F37" s="49">
        <f>+E37/D37</f>
        <v>1</v>
      </c>
    </row>
    <row r="38" spans="1:6" s="2" customFormat="1" ht="12.75">
      <c r="A38" s="33" t="s">
        <v>193</v>
      </c>
      <c r="B38" s="62" t="s">
        <v>177</v>
      </c>
      <c r="C38" s="15" t="s">
        <v>195</v>
      </c>
      <c r="D38" s="45">
        <v>300000</v>
      </c>
      <c r="E38" s="45">
        <v>300000</v>
      </c>
      <c r="F38" s="48">
        <f>+E38/D38</f>
        <v>1</v>
      </c>
    </row>
    <row r="39" spans="1:6" s="16" customFormat="1" ht="31.5">
      <c r="A39" s="37" t="s">
        <v>89</v>
      </c>
      <c r="B39" s="65" t="s">
        <v>178</v>
      </c>
      <c r="C39" s="56" t="s">
        <v>18</v>
      </c>
      <c r="D39" s="46">
        <f>+D40+D41</f>
        <v>30224361.77</v>
      </c>
      <c r="E39" s="46">
        <f>+E40+E41</f>
        <v>26553269.91</v>
      </c>
      <c r="F39" s="49">
        <f aca="true" t="shared" si="2" ref="F39:F75">+E39/D39</f>
        <v>0.8785386474680223</v>
      </c>
    </row>
    <row r="40" spans="1:6" s="2" customFormat="1" ht="25.5">
      <c r="A40" s="33" t="s">
        <v>90</v>
      </c>
      <c r="B40" s="62" t="s">
        <v>7</v>
      </c>
      <c r="C40" s="15" t="s">
        <v>19</v>
      </c>
      <c r="D40" s="45">
        <v>16053020.4</v>
      </c>
      <c r="E40" s="45">
        <v>12382117.61</v>
      </c>
      <c r="F40" s="48">
        <f t="shared" si="2"/>
        <v>0.7713263486539891</v>
      </c>
    </row>
    <row r="41" spans="1:6" s="2" customFormat="1" ht="12.75">
      <c r="A41" s="33" t="s">
        <v>209</v>
      </c>
      <c r="B41" s="62" t="s">
        <v>215</v>
      </c>
      <c r="C41" s="15" t="s">
        <v>210</v>
      </c>
      <c r="D41" s="45">
        <v>14171341.37</v>
      </c>
      <c r="E41" s="45">
        <v>14171152.3</v>
      </c>
      <c r="F41" s="48">
        <f>+E41/D41</f>
        <v>0.9999866582848397</v>
      </c>
    </row>
    <row r="42" spans="1:6" s="16" customFormat="1" ht="31.5">
      <c r="A42" s="38" t="s">
        <v>91</v>
      </c>
      <c r="B42" s="65" t="s">
        <v>179</v>
      </c>
      <c r="C42" s="55" t="s">
        <v>45</v>
      </c>
      <c r="D42" s="46">
        <f>+D43</f>
        <v>5728600</v>
      </c>
      <c r="E42" s="46">
        <f>+E43</f>
        <v>5728581.29</v>
      </c>
      <c r="F42" s="49">
        <f t="shared" si="2"/>
        <v>0.9999967339315016</v>
      </c>
    </row>
    <row r="43" spans="1:6" s="2" customFormat="1" ht="25.5">
      <c r="A43" s="33" t="s">
        <v>92</v>
      </c>
      <c r="B43" s="62" t="s">
        <v>180</v>
      </c>
      <c r="C43" s="15" t="s">
        <v>46</v>
      </c>
      <c r="D43" s="45">
        <v>5728600</v>
      </c>
      <c r="E43" s="45">
        <v>5728581.29</v>
      </c>
      <c r="F43" s="48">
        <f t="shared" si="2"/>
        <v>0.9999967339315016</v>
      </c>
    </row>
    <row r="44" spans="1:6" s="2" customFormat="1" ht="31.5">
      <c r="A44" s="38" t="s">
        <v>225</v>
      </c>
      <c r="B44" s="65" t="s">
        <v>229</v>
      </c>
      <c r="C44" s="55" t="s">
        <v>227</v>
      </c>
      <c r="D44" s="46">
        <f>+D45</f>
        <v>4850000</v>
      </c>
      <c r="E44" s="46">
        <f>+E45</f>
        <v>4850000</v>
      </c>
      <c r="F44" s="49">
        <f>+E44/D44</f>
        <v>1</v>
      </c>
    </row>
    <row r="45" spans="1:6" s="2" customFormat="1" ht="76.5">
      <c r="A45" s="33" t="s">
        <v>226</v>
      </c>
      <c r="B45" s="62" t="s">
        <v>230</v>
      </c>
      <c r="C45" s="15" t="s">
        <v>228</v>
      </c>
      <c r="D45" s="45">
        <v>4850000</v>
      </c>
      <c r="E45" s="45">
        <v>4850000</v>
      </c>
      <c r="F45" s="48">
        <f>+E45/D45</f>
        <v>1</v>
      </c>
    </row>
    <row r="46" spans="1:6" s="58" customFormat="1" ht="31.5">
      <c r="A46" s="14" t="s">
        <v>93</v>
      </c>
      <c r="B46" s="59" t="s">
        <v>158</v>
      </c>
      <c r="C46" s="14" t="s">
        <v>50</v>
      </c>
      <c r="D46" s="44">
        <f>+D47+D51</f>
        <v>1009880</v>
      </c>
      <c r="E46" s="44">
        <f>+E47+E51</f>
        <v>876570.21</v>
      </c>
      <c r="F46" s="47">
        <f t="shared" si="2"/>
        <v>0.8679944250802075</v>
      </c>
    </row>
    <row r="47" spans="1:6" s="16" customFormat="1" ht="15.75">
      <c r="A47" s="38" t="s">
        <v>94</v>
      </c>
      <c r="B47" s="65" t="s">
        <v>181</v>
      </c>
      <c r="C47" s="55" t="s">
        <v>51</v>
      </c>
      <c r="D47" s="46">
        <f>+D48+D49+D50</f>
        <v>920780</v>
      </c>
      <c r="E47" s="46">
        <f>+E48+E49+E50</f>
        <v>789742.71</v>
      </c>
      <c r="F47" s="49">
        <f t="shared" si="2"/>
        <v>0.8576888181758943</v>
      </c>
    </row>
    <row r="48" spans="1:6" s="2" customFormat="1" ht="25.5">
      <c r="A48" s="33" t="s">
        <v>95</v>
      </c>
      <c r="B48" s="62" t="s">
        <v>52</v>
      </c>
      <c r="C48" s="15" t="s">
        <v>53</v>
      </c>
      <c r="D48" s="45">
        <v>757580</v>
      </c>
      <c r="E48" s="45">
        <v>628669.71</v>
      </c>
      <c r="F48" s="48">
        <f t="shared" si="2"/>
        <v>0.8298393700995274</v>
      </c>
    </row>
    <row r="49" spans="1:6" s="2" customFormat="1" ht="12.75">
      <c r="A49" s="33" t="s">
        <v>203</v>
      </c>
      <c r="B49" s="62" t="s">
        <v>207</v>
      </c>
      <c r="C49" s="15" t="s">
        <v>205</v>
      </c>
      <c r="D49" s="45">
        <v>39200</v>
      </c>
      <c r="E49" s="45">
        <v>38473</v>
      </c>
      <c r="F49" s="48">
        <f>+E49/D49</f>
        <v>0.981454081632653</v>
      </c>
    </row>
    <row r="50" spans="1:6" s="2" customFormat="1" ht="25.5">
      <c r="A50" s="33" t="s">
        <v>204</v>
      </c>
      <c r="B50" s="62" t="s">
        <v>208</v>
      </c>
      <c r="C50" s="15" t="s">
        <v>206</v>
      </c>
      <c r="D50" s="45">
        <v>124000</v>
      </c>
      <c r="E50" s="45">
        <v>122600</v>
      </c>
      <c r="F50" s="48">
        <f>+E50/D50</f>
        <v>0.9887096774193549</v>
      </c>
    </row>
    <row r="51" spans="1:6" s="16" customFormat="1" ht="47.25">
      <c r="A51" s="38" t="s">
        <v>148</v>
      </c>
      <c r="B51" s="65" t="s">
        <v>182</v>
      </c>
      <c r="C51" s="55" t="s">
        <v>150</v>
      </c>
      <c r="D51" s="46">
        <f>+D52+D53</f>
        <v>89100</v>
      </c>
      <c r="E51" s="46">
        <f>+E52+E53</f>
        <v>86827.5</v>
      </c>
      <c r="F51" s="49">
        <f>+E51/D51</f>
        <v>0.9744949494949495</v>
      </c>
    </row>
    <row r="52" spans="1:6" s="2" customFormat="1" ht="25.5">
      <c r="A52" s="33" t="s">
        <v>149</v>
      </c>
      <c r="B52" s="62" t="s">
        <v>218</v>
      </c>
      <c r="C52" s="15" t="s">
        <v>151</v>
      </c>
      <c r="D52" s="45">
        <v>61400</v>
      </c>
      <c r="E52" s="45">
        <v>59827.5</v>
      </c>
      <c r="F52" s="48">
        <f>+E52/D52</f>
        <v>0.9743892508143323</v>
      </c>
    </row>
    <row r="53" spans="1:6" s="2" customFormat="1" ht="38.25">
      <c r="A53" s="33" t="s">
        <v>216</v>
      </c>
      <c r="B53" s="62" t="s">
        <v>219</v>
      </c>
      <c r="C53" s="15" t="s">
        <v>217</v>
      </c>
      <c r="D53" s="45">
        <v>27700</v>
      </c>
      <c r="E53" s="45">
        <v>27000</v>
      </c>
      <c r="F53" s="48">
        <f>+E53/D53</f>
        <v>0.9747292418772563</v>
      </c>
    </row>
    <row r="54" spans="1:6" s="58" customFormat="1" ht="31.5">
      <c r="A54" s="14" t="s">
        <v>96</v>
      </c>
      <c r="B54" s="59" t="s">
        <v>159</v>
      </c>
      <c r="C54" s="14" t="s">
        <v>56</v>
      </c>
      <c r="D54" s="44">
        <f>+D55</f>
        <v>3814300</v>
      </c>
      <c r="E54" s="44">
        <f>+E55</f>
        <v>3219844.1</v>
      </c>
      <c r="F54" s="47">
        <f t="shared" si="2"/>
        <v>0.844150722281939</v>
      </c>
    </row>
    <row r="55" spans="1:6" s="2" customFormat="1" ht="25.5">
      <c r="A55" s="33" t="s">
        <v>97</v>
      </c>
      <c r="B55" s="62" t="s">
        <v>12</v>
      </c>
      <c r="C55" s="15" t="s">
        <v>57</v>
      </c>
      <c r="D55" s="45">
        <v>3814300</v>
      </c>
      <c r="E55" s="45">
        <v>3219844.1</v>
      </c>
      <c r="F55" s="48">
        <f t="shared" si="2"/>
        <v>0.844150722281939</v>
      </c>
    </row>
    <row r="56" spans="1:6" s="58" customFormat="1" ht="47.25">
      <c r="A56" s="14" t="s">
        <v>98</v>
      </c>
      <c r="B56" s="59" t="s">
        <v>154</v>
      </c>
      <c r="C56" s="14" t="s">
        <v>25</v>
      </c>
      <c r="D56" s="44">
        <f>SUM(D57:D59)</f>
        <v>180153892</v>
      </c>
      <c r="E56" s="44">
        <f>SUM(E57:E59)</f>
        <v>173072475</v>
      </c>
      <c r="F56" s="47">
        <f t="shared" si="2"/>
        <v>0.960692400694846</v>
      </c>
    </row>
    <row r="57" spans="1:6" s="2" customFormat="1" ht="25.5">
      <c r="A57" s="33" t="s">
        <v>99</v>
      </c>
      <c r="B57" s="62" t="s">
        <v>137</v>
      </c>
      <c r="C57" s="15" t="s">
        <v>26</v>
      </c>
      <c r="D57" s="45">
        <v>65253987.78</v>
      </c>
      <c r="E57" s="45">
        <v>62676446.63</v>
      </c>
      <c r="F57" s="48">
        <f t="shared" si="2"/>
        <v>0.9604998677063228</v>
      </c>
    </row>
    <row r="58" spans="1:6" s="2" customFormat="1" ht="25.5">
      <c r="A58" s="33" t="s">
        <v>100</v>
      </c>
      <c r="B58" s="62" t="s">
        <v>183</v>
      </c>
      <c r="C58" s="15" t="s">
        <v>48</v>
      </c>
      <c r="D58" s="45">
        <v>106986333.57</v>
      </c>
      <c r="E58" s="45">
        <v>103529230.59</v>
      </c>
      <c r="F58" s="48">
        <f t="shared" si="2"/>
        <v>0.9676864991570344</v>
      </c>
    </row>
    <row r="59" spans="1:6" s="2" customFormat="1" ht="25.5">
      <c r="A59" s="33" t="s">
        <v>101</v>
      </c>
      <c r="B59" s="62" t="s">
        <v>184</v>
      </c>
      <c r="C59" s="15" t="s">
        <v>42</v>
      </c>
      <c r="D59" s="45">
        <v>7913570.65</v>
      </c>
      <c r="E59" s="45">
        <v>6866797.78</v>
      </c>
      <c r="F59" s="48">
        <f t="shared" si="2"/>
        <v>0.8677243287137394</v>
      </c>
    </row>
    <row r="60" spans="1:6" s="58" customFormat="1" ht="31.5">
      <c r="A60" s="14" t="s">
        <v>102</v>
      </c>
      <c r="B60" s="59" t="s">
        <v>156</v>
      </c>
      <c r="C60" s="14" t="s">
        <v>43</v>
      </c>
      <c r="D60" s="44">
        <f>+D61+D62+D63+D64</f>
        <v>159626435.73</v>
      </c>
      <c r="E60" s="44">
        <f>+E61+E62+E63+E64</f>
        <v>154217901.41000003</v>
      </c>
      <c r="F60" s="47">
        <f t="shared" si="2"/>
        <v>0.9661175525515823</v>
      </c>
    </row>
    <row r="61" spans="1:6" s="2" customFormat="1" ht="25.5">
      <c r="A61" s="33" t="s">
        <v>196</v>
      </c>
      <c r="B61" s="62" t="s">
        <v>185</v>
      </c>
      <c r="C61" s="15" t="s">
        <v>58</v>
      </c>
      <c r="D61" s="45">
        <v>45679600</v>
      </c>
      <c r="E61" s="45">
        <v>43304974.24</v>
      </c>
      <c r="F61" s="48">
        <f t="shared" si="2"/>
        <v>0.9480156183504235</v>
      </c>
    </row>
    <row r="62" spans="1:6" s="2" customFormat="1" ht="38.25">
      <c r="A62" s="33" t="s">
        <v>197</v>
      </c>
      <c r="B62" s="62" t="s">
        <v>186</v>
      </c>
      <c r="C62" s="15" t="s">
        <v>59</v>
      </c>
      <c r="D62" s="45">
        <v>1710000</v>
      </c>
      <c r="E62" s="45">
        <v>1440000</v>
      </c>
      <c r="F62" s="48">
        <f t="shared" si="2"/>
        <v>0.8421052631578947</v>
      </c>
    </row>
    <row r="63" spans="1:6" s="2" customFormat="1" ht="25.5">
      <c r="A63" s="33" t="s">
        <v>198</v>
      </c>
      <c r="B63" s="62" t="s">
        <v>13</v>
      </c>
      <c r="C63" s="15" t="s">
        <v>60</v>
      </c>
      <c r="D63" s="45">
        <v>56455000</v>
      </c>
      <c r="E63" s="45">
        <v>56455000</v>
      </c>
      <c r="F63" s="48">
        <f t="shared" si="2"/>
        <v>1</v>
      </c>
    </row>
    <row r="64" spans="1:6" s="2" customFormat="1" ht="25.5">
      <c r="A64" s="33" t="s">
        <v>199</v>
      </c>
      <c r="B64" s="62" t="s">
        <v>220</v>
      </c>
      <c r="C64" s="15" t="s">
        <v>127</v>
      </c>
      <c r="D64" s="45">
        <v>55781835.73</v>
      </c>
      <c r="E64" s="45">
        <v>53017927.17</v>
      </c>
      <c r="F64" s="48">
        <f>+E64/D64</f>
        <v>0.9504514592639421</v>
      </c>
    </row>
    <row r="65" spans="1:6" s="58" customFormat="1" ht="31.5">
      <c r="A65" s="14" t="s">
        <v>103</v>
      </c>
      <c r="B65" s="59" t="s">
        <v>160</v>
      </c>
      <c r="C65" s="14" t="s">
        <v>54</v>
      </c>
      <c r="D65" s="44">
        <f>+D66</f>
        <v>7620566.4</v>
      </c>
      <c r="E65" s="44">
        <f>+E66</f>
        <v>7604956.8</v>
      </c>
      <c r="F65" s="47">
        <f>+E65/D65</f>
        <v>0.9979516483184241</v>
      </c>
    </row>
    <row r="66" spans="1:6" s="2" customFormat="1" ht="25.5">
      <c r="A66" s="33" t="s">
        <v>104</v>
      </c>
      <c r="B66" s="62" t="s">
        <v>138</v>
      </c>
      <c r="C66" s="15" t="s">
        <v>55</v>
      </c>
      <c r="D66" s="45">
        <v>7620566.4</v>
      </c>
      <c r="E66" s="45">
        <v>7604956.8</v>
      </c>
      <c r="F66" s="48">
        <f>+E66/D66</f>
        <v>0.9979516483184241</v>
      </c>
    </row>
    <row r="67" spans="1:6" s="58" customFormat="1" ht="31.5">
      <c r="A67" s="14" t="s">
        <v>107</v>
      </c>
      <c r="B67" s="59" t="s">
        <v>161</v>
      </c>
      <c r="C67" s="14" t="s">
        <v>113</v>
      </c>
      <c r="D67" s="44">
        <f>SUM(D68:D71)</f>
        <v>1078800</v>
      </c>
      <c r="E67" s="44">
        <f>SUM(E68:E71)</f>
        <v>939460.1799999999</v>
      </c>
      <c r="F67" s="47">
        <f t="shared" si="2"/>
        <v>0.8708381349647756</v>
      </c>
    </row>
    <row r="68" spans="1:6" s="2" customFormat="1" ht="25.5">
      <c r="A68" s="33" t="s">
        <v>108</v>
      </c>
      <c r="B68" s="62" t="s">
        <v>112</v>
      </c>
      <c r="C68" s="15" t="s">
        <v>114</v>
      </c>
      <c r="D68" s="45">
        <v>221700</v>
      </c>
      <c r="E68" s="45">
        <v>195563.4</v>
      </c>
      <c r="F68" s="48">
        <f>+E68/D68</f>
        <v>0.8821082543978349</v>
      </c>
    </row>
    <row r="69" spans="1:6" s="2" customFormat="1" ht="25.5">
      <c r="A69" s="33" t="s">
        <v>109</v>
      </c>
      <c r="B69" s="62" t="s">
        <v>118</v>
      </c>
      <c r="C69" s="15" t="s">
        <v>115</v>
      </c>
      <c r="D69" s="45">
        <v>138200</v>
      </c>
      <c r="E69" s="45">
        <v>94816.78</v>
      </c>
      <c r="F69" s="48">
        <f>+E69/D69</f>
        <v>0.6860837916063676</v>
      </c>
    </row>
    <row r="70" spans="1:6" s="2" customFormat="1" ht="25.5">
      <c r="A70" s="33" t="s">
        <v>110</v>
      </c>
      <c r="B70" s="62" t="s">
        <v>187</v>
      </c>
      <c r="C70" s="15" t="s">
        <v>116</v>
      </c>
      <c r="D70" s="45">
        <v>284700</v>
      </c>
      <c r="E70" s="45">
        <v>226016.5</v>
      </c>
      <c r="F70" s="48">
        <f>+E70/D70</f>
        <v>0.7938760098349139</v>
      </c>
    </row>
    <row r="71" spans="1:6" s="2" customFormat="1" ht="38.25">
      <c r="A71" s="33" t="s">
        <v>111</v>
      </c>
      <c r="B71" s="62" t="s">
        <v>139</v>
      </c>
      <c r="C71" s="15" t="s">
        <v>117</v>
      </c>
      <c r="D71" s="45">
        <v>434200</v>
      </c>
      <c r="E71" s="45">
        <v>423063.5</v>
      </c>
      <c r="F71" s="48">
        <f t="shared" si="2"/>
        <v>0.9743516812528789</v>
      </c>
    </row>
    <row r="72" spans="1:6" s="58" customFormat="1" ht="31.5">
      <c r="A72" s="14" t="s">
        <v>128</v>
      </c>
      <c r="B72" s="59" t="s">
        <v>162</v>
      </c>
      <c r="C72" s="14" t="s">
        <v>122</v>
      </c>
      <c r="D72" s="44">
        <f>+D73+D75</f>
        <v>2598327.6</v>
      </c>
      <c r="E72" s="44">
        <f>+E73+E75</f>
        <v>2376703.27</v>
      </c>
      <c r="F72" s="47">
        <f>+E72/D72</f>
        <v>0.9147050087140667</v>
      </c>
    </row>
    <row r="73" spans="1:6" s="16" customFormat="1" ht="31.5">
      <c r="A73" s="38" t="s">
        <v>129</v>
      </c>
      <c r="B73" s="65" t="s">
        <v>140</v>
      </c>
      <c r="C73" s="57" t="s">
        <v>123</v>
      </c>
      <c r="D73" s="46">
        <f>+D74</f>
        <v>2544200</v>
      </c>
      <c r="E73" s="46">
        <f>+E74</f>
        <v>2322575.67</v>
      </c>
      <c r="F73" s="49">
        <f t="shared" si="2"/>
        <v>0.9128903663234023</v>
      </c>
    </row>
    <row r="74" spans="1:6" s="2" customFormat="1" ht="12.75">
      <c r="A74" s="33" t="s">
        <v>130</v>
      </c>
      <c r="B74" s="62" t="s">
        <v>188</v>
      </c>
      <c r="C74" s="15" t="s">
        <v>124</v>
      </c>
      <c r="D74" s="45">
        <v>2544200</v>
      </c>
      <c r="E74" s="45">
        <v>2322575.67</v>
      </c>
      <c r="F74" s="48">
        <f>+E74/D74</f>
        <v>0.9128903663234023</v>
      </c>
    </row>
    <row r="75" spans="1:6" s="16" customFormat="1" ht="31.5">
      <c r="A75" s="38" t="s">
        <v>131</v>
      </c>
      <c r="B75" s="65" t="s">
        <v>189</v>
      </c>
      <c r="C75" s="57" t="s">
        <v>125</v>
      </c>
      <c r="D75" s="46">
        <f>+D76</f>
        <v>54127.6</v>
      </c>
      <c r="E75" s="46">
        <f>+E76</f>
        <v>54127.6</v>
      </c>
      <c r="F75" s="49">
        <f t="shared" si="2"/>
        <v>1</v>
      </c>
    </row>
    <row r="76" spans="1:6" s="2" customFormat="1" ht="12.75">
      <c r="A76" s="33" t="s">
        <v>132</v>
      </c>
      <c r="B76" s="62" t="s">
        <v>190</v>
      </c>
      <c r="C76" s="15" t="s">
        <v>126</v>
      </c>
      <c r="D76" s="45">
        <v>54127.6</v>
      </c>
      <c r="E76" s="45">
        <v>54127.6</v>
      </c>
      <c r="F76" s="48">
        <f>+E76/D76</f>
        <v>1</v>
      </c>
    </row>
    <row r="77" spans="1:6" s="58" customFormat="1" ht="31.5">
      <c r="A77" s="14" t="s">
        <v>142</v>
      </c>
      <c r="B77" s="59" t="s">
        <v>157</v>
      </c>
      <c r="C77" s="14" t="s">
        <v>145</v>
      </c>
      <c r="D77" s="44">
        <f>+D78+D79</f>
        <v>90200</v>
      </c>
      <c r="E77" s="44">
        <f>+E78+E79</f>
        <v>78028.76</v>
      </c>
      <c r="F77" s="47">
        <f>+E77/D77</f>
        <v>0.8650638580931264</v>
      </c>
    </row>
    <row r="78" spans="1:6" s="2" customFormat="1" ht="38.25">
      <c r="A78" s="33" t="s">
        <v>143</v>
      </c>
      <c r="B78" s="62" t="s">
        <v>141</v>
      </c>
      <c r="C78" s="15" t="s">
        <v>146</v>
      </c>
      <c r="D78" s="45">
        <v>55300</v>
      </c>
      <c r="E78" s="45">
        <v>48873.32</v>
      </c>
      <c r="F78" s="48">
        <f>+E78/D78</f>
        <v>0.8837851717902351</v>
      </c>
    </row>
    <row r="79" spans="1:6" s="2" customFormat="1" ht="25.5">
      <c r="A79" s="33" t="s">
        <v>144</v>
      </c>
      <c r="B79" s="62" t="s">
        <v>191</v>
      </c>
      <c r="C79" s="15" t="s">
        <v>147</v>
      </c>
      <c r="D79" s="45">
        <v>34900</v>
      </c>
      <c r="E79" s="45">
        <v>29155.44</v>
      </c>
      <c r="F79" s="48">
        <f>+E79/D79</f>
        <v>0.8353994269340974</v>
      </c>
    </row>
    <row r="80" spans="1:6" s="2" customFormat="1" ht="31.5">
      <c r="A80" s="14" t="s">
        <v>163</v>
      </c>
      <c r="B80" s="59" t="s">
        <v>167</v>
      </c>
      <c r="C80" s="14" t="s">
        <v>166</v>
      </c>
      <c r="D80" s="44">
        <f>+D81</f>
        <v>117953.93</v>
      </c>
      <c r="E80" s="44">
        <f>+E81</f>
        <v>85053.93</v>
      </c>
      <c r="F80" s="47">
        <f>+E80/D80</f>
        <v>0.7210775427321497</v>
      </c>
    </row>
    <row r="81" spans="1:6" s="2" customFormat="1" ht="31.5">
      <c r="A81" s="38" t="s">
        <v>164</v>
      </c>
      <c r="B81" s="65" t="s">
        <v>221</v>
      </c>
      <c r="C81" s="57" t="s">
        <v>222</v>
      </c>
      <c r="D81" s="46">
        <f>+D82</f>
        <v>117953.93</v>
      </c>
      <c r="E81" s="46">
        <f>+E82</f>
        <v>85053.93</v>
      </c>
      <c r="F81" s="49">
        <f>+E81/D81</f>
        <v>0.7210775427321497</v>
      </c>
    </row>
    <row r="82" spans="1:6" s="2" customFormat="1" ht="25.5">
      <c r="A82" s="33" t="s">
        <v>165</v>
      </c>
      <c r="B82" s="62" t="s">
        <v>224</v>
      </c>
      <c r="C82" s="15" t="s">
        <v>223</v>
      </c>
      <c r="D82" s="45">
        <v>117953.93</v>
      </c>
      <c r="E82" s="45">
        <v>85053.93</v>
      </c>
      <c r="F82" s="48">
        <f>+E82/D82</f>
        <v>0.7210775427321497</v>
      </c>
    </row>
    <row r="83" spans="1:6" ht="15.75">
      <c r="A83" s="53"/>
      <c r="B83" s="64"/>
      <c r="C83" s="25"/>
      <c r="D83" s="50"/>
      <c r="E83" s="50"/>
      <c r="F83" s="52"/>
    </row>
    <row r="84" spans="1:6" ht="15.75">
      <c r="A84" s="53"/>
      <c r="B84" s="64"/>
      <c r="C84" s="25"/>
      <c r="D84" s="50"/>
      <c r="E84" s="50"/>
      <c r="F84" s="52"/>
    </row>
    <row r="85" spans="1:6" ht="15.75" customHeight="1">
      <c r="A85" s="68" t="s">
        <v>231</v>
      </c>
      <c r="B85" s="68"/>
      <c r="C85" s="25"/>
      <c r="D85" s="50"/>
      <c r="E85" s="69" t="s">
        <v>232</v>
      </c>
      <c r="F85" s="69"/>
    </row>
    <row r="86" spans="1:6" ht="15.75">
      <c r="A86" s="51"/>
      <c r="B86" s="28"/>
      <c r="C86" s="25"/>
      <c r="D86" s="50"/>
      <c r="E86" s="50"/>
      <c r="F86" s="52"/>
    </row>
    <row r="87" spans="1:6" ht="15.75">
      <c r="A87" s="51"/>
      <c r="B87" s="28"/>
      <c r="C87" s="25"/>
      <c r="D87" s="50"/>
      <c r="E87" s="50"/>
      <c r="F87" s="52"/>
    </row>
    <row r="88" spans="1:6" ht="15.75">
      <c r="A88" s="51"/>
      <c r="B88" s="28"/>
      <c r="C88" s="25"/>
      <c r="D88" s="50"/>
      <c r="E88" s="50"/>
      <c r="F88" s="52"/>
    </row>
    <row r="89" spans="1:6" ht="15.75" customHeight="1">
      <c r="A89" s="66" t="s">
        <v>119</v>
      </c>
      <c r="B89" s="66"/>
      <c r="C89" s="25"/>
      <c r="D89" s="50"/>
      <c r="E89" s="50"/>
      <c r="F89" s="52"/>
    </row>
    <row r="90" spans="1:6" ht="15.75" customHeight="1">
      <c r="A90" s="66" t="s">
        <v>120</v>
      </c>
      <c r="B90" s="66"/>
      <c r="C90" s="25"/>
      <c r="D90" s="50"/>
      <c r="E90" s="50"/>
      <c r="F90" s="52"/>
    </row>
    <row r="91" spans="1:6" ht="15.75">
      <c r="A91" s="40"/>
      <c r="B91" s="20"/>
      <c r="C91" s="21"/>
      <c r="D91" s="22"/>
      <c r="E91" s="22"/>
      <c r="F91" s="22"/>
    </row>
    <row r="92" spans="1:6" ht="15.75">
      <c r="A92" s="41"/>
      <c r="B92" s="23"/>
      <c r="C92" s="25"/>
      <c r="D92" s="19"/>
      <c r="E92" s="19"/>
      <c r="F92" s="19"/>
    </row>
    <row r="93" spans="1:6" ht="15.75">
      <c r="A93" s="41"/>
      <c r="B93" s="23"/>
      <c r="C93" s="25"/>
      <c r="D93" s="19"/>
      <c r="E93" s="19"/>
      <c r="F93" s="19"/>
    </row>
    <row r="94" spans="1:6" ht="15.75">
      <c r="A94" s="40"/>
      <c r="B94" s="20"/>
      <c r="C94" s="26"/>
      <c r="D94" s="22"/>
      <c r="E94" s="22"/>
      <c r="F94" s="22"/>
    </row>
    <row r="95" spans="1:6" ht="15.75">
      <c r="A95" s="41"/>
      <c r="B95" s="23"/>
      <c r="C95" s="18"/>
      <c r="D95" s="19"/>
      <c r="E95" s="19"/>
      <c r="F95" s="19"/>
    </row>
    <row r="96" spans="1:6" ht="15.75">
      <c r="A96" s="41"/>
      <c r="B96" s="23"/>
      <c r="C96" s="18"/>
      <c r="D96" s="19"/>
      <c r="E96" s="19"/>
      <c r="F96" s="19"/>
    </row>
    <row r="97" spans="1:6" ht="15.75">
      <c r="A97" s="40"/>
      <c r="B97" s="20"/>
      <c r="C97" s="21"/>
      <c r="D97" s="22"/>
      <c r="E97" s="22"/>
      <c r="F97" s="22"/>
    </row>
    <row r="98" spans="1:6" ht="15.75">
      <c r="A98" s="42"/>
      <c r="B98" s="24"/>
      <c r="C98" s="25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39"/>
      <c r="B102" s="17"/>
      <c r="C102" s="18"/>
      <c r="D102" s="19"/>
      <c r="E102" s="19"/>
      <c r="F102" s="19"/>
    </row>
    <row r="103" spans="1:6" ht="15.75">
      <c r="A103" s="40"/>
      <c r="B103" s="20"/>
      <c r="C103" s="21"/>
      <c r="D103" s="22"/>
      <c r="E103" s="22"/>
      <c r="F103" s="22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41"/>
      <c r="B106" s="23"/>
      <c r="C106" s="25"/>
      <c r="D106" s="19"/>
      <c r="E106" s="19"/>
      <c r="F106" s="19"/>
    </row>
    <row r="107" spans="1:6" ht="15.75">
      <c r="A107" s="31"/>
      <c r="B107" s="27"/>
      <c r="C107" s="26"/>
      <c r="D107" s="22"/>
      <c r="E107" s="22"/>
      <c r="F107" s="22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39"/>
      <c r="B111" s="17"/>
      <c r="C111" s="18"/>
      <c r="D111" s="19"/>
      <c r="E111" s="19"/>
      <c r="F111" s="19"/>
    </row>
    <row r="112" spans="1:6" ht="15.75">
      <c r="A112" s="40"/>
      <c r="B112" s="20"/>
      <c r="C112" s="21"/>
      <c r="D112" s="22"/>
      <c r="E112" s="22"/>
      <c r="F112" s="22"/>
    </row>
    <row r="113" spans="1:6" ht="15.75">
      <c r="A113" s="40"/>
      <c r="B113" s="20"/>
      <c r="C113" s="21"/>
      <c r="D113" s="22"/>
      <c r="E113" s="22"/>
      <c r="F113" s="22"/>
    </row>
    <row r="114" spans="1:6" ht="15.75">
      <c r="A114" s="41"/>
      <c r="B114" s="23"/>
      <c r="C114" s="26"/>
      <c r="D114" s="19"/>
      <c r="E114" s="19"/>
      <c r="F114" s="19"/>
    </row>
    <row r="115" spans="1:6" ht="15.75">
      <c r="A115" s="43"/>
      <c r="B115" s="28"/>
      <c r="C115" s="25"/>
      <c r="D115" s="19"/>
      <c r="E115" s="19"/>
      <c r="F115" s="19"/>
    </row>
    <row r="116" spans="1:6" ht="15.75">
      <c r="A116" s="41"/>
      <c r="B116" s="23"/>
      <c r="C116" s="25"/>
      <c r="D116" s="19"/>
      <c r="E116" s="19"/>
      <c r="F116" s="19"/>
    </row>
    <row r="117" spans="1:6" ht="15.75">
      <c r="A117" s="41"/>
      <c r="B117" s="23"/>
      <c r="C117" s="25"/>
      <c r="D117" s="19"/>
      <c r="E117" s="19"/>
      <c r="F117" s="19"/>
    </row>
    <row r="118" spans="1:6" ht="15.75">
      <c r="A118" s="20"/>
      <c r="B118" s="20"/>
      <c r="C118" s="26"/>
      <c r="D118" s="22"/>
      <c r="E118" s="22"/>
      <c r="F118" s="22"/>
    </row>
    <row r="119" spans="1:6" ht="15.75">
      <c r="A119" s="28"/>
      <c r="B119" s="28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9"/>
      <c r="B122" s="29"/>
      <c r="C122" s="25"/>
      <c r="D122" s="19"/>
      <c r="E122" s="19"/>
      <c r="F122" s="19"/>
    </row>
    <row r="123" spans="1:6" ht="15.75">
      <c r="A123" s="20"/>
      <c r="B123" s="20"/>
      <c r="C123" s="26"/>
      <c r="D123" s="22"/>
      <c r="E123" s="22"/>
      <c r="F123" s="22"/>
    </row>
    <row r="124" spans="1:6" ht="15.75">
      <c r="A124" s="23"/>
      <c r="B124" s="23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8"/>
      <c r="B127" s="28"/>
      <c r="C127" s="25"/>
      <c r="D127" s="19"/>
      <c r="E127" s="19"/>
      <c r="F127" s="19"/>
    </row>
    <row r="128" spans="1:6" ht="15.75">
      <c r="A128" s="23"/>
      <c r="B128" s="23"/>
      <c r="C128" s="25"/>
      <c r="D128" s="19"/>
      <c r="E128" s="19"/>
      <c r="F128" s="19"/>
    </row>
    <row r="129" spans="1:6" ht="15.75">
      <c r="A129" s="20"/>
      <c r="B129" s="20"/>
      <c r="C129" s="26"/>
      <c r="D129" s="22"/>
      <c r="E129" s="22"/>
      <c r="F129" s="2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  <row r="138" spans="1:6" ht="15.75">
      <c r="A138" s="30"/>
      <c r="B138" s="30"/>
      <c r="C138" s="31"/>
      <c r="D138" s="32"/>
      <c r="E138" s="32"/>
      <c r="F138" s="32"/>
    </row>
  </sheetData>
  <sheetProtection/>
  <mergeCells count="7">
    <mergeCell ref="A90:B90"/>
    <mergeCell ref="A2:F2"/>
    <mergeCell ref="A3:F3"/>
    <mergeCell ref="A4:F4"/>
    <mergeCell ref="A85:B85"/>
    <mergeCell ref="E85:F85"/>
    <mergeCell ref="A89:B89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2023-01-16T03:47:44Z</cp:lastPrinted>
  <dcterms:created xsi:type="dcterms:W3CDTF">2004-09-01T05:21:12Z</dcterms:created>
  <dcterms:modified xsi:type="dcterms:W3CDTF">2023-01-16T03:47:49Z</dcterms:modified>
  <cp:category/>
  <cp:version/>
  <cp:contentType/>
  <cp:contentStatus/>
</cp:coreProperties>
</file>