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<sst xmlns="http://schemas.openxmlformats.org/spreadsheetml/2006/main" count="233" uniqueCount="231">
  <si>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</si>
  <si>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</si>
  <si>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</si>
  <si>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</si>
  <si>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</si>
  <si>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</si>
  <si>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</si>
  <si>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</si>
  <si>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</si>
  <si>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</si>
  <si>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</si>
  <si>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</si>
  <si>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</si>
  <si>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</si>
  <si>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</si>
  <si>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</si>
  <si>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</si>
  <si>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</si>
  <si>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</si>
  <si>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</si>
  <si>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</si>
  <si>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</si>
  <si>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</si>
  <si>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</si>
  <si>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</si>
  <si>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</si>
  <si>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</si>
  <si>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</si>
  <si>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</si>
  <si>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</si>
  <si>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</si>
  <si>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</si>
  <si>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</si>
  <si>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</si>
  <si>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</si>
  <si>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</si>
  <si>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</si>
  <si>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</si>
  <si>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</si>
  <si>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</si>
  <si>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</si>
  <si>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</si>
  <si>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</si>
  <si>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</si>
  <si>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</si>
  <si>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</si>
  <si>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</si>
  <si>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</si>
  <si>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</si>
  <si>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</si>
  <si>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</si>
  <si>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</si>
  <si>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</si>
  <si>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</si>
  <si>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</si>
  <si>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</si>
  <si>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</si>
  <si>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</si>
  <si>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</si>
  <si>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</si>
  <si>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</si>
  <si>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</si>
  <si>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</si>
  <si>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</si>
  <si>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</si>
  <si>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</si>
  <si>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</si>
  <si>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</si>
  <si>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</si>
  <si>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</si>
  <si>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</si>
  <si>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</si>
  <si>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</si>
  <si>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</si>
  <si>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</si>
  <si>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</si>
  <si>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</si>
  <si>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</si>
  <si>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</si>
  <si>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</si>
  <si>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</si>
  <si>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</si>
  <si>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</si>
  <si>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</si>
  <si>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</si>
  <si>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</si>
  <si>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</si>
  <si>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</si>
  <si>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</si>
  <si>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</si>
  <si>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</si>
  <si>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</si>
  <si>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</si>
  <si>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</si>
  <si>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</si>
  <si>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</si>
  <si>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</si>
  <si>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</si>
  <si>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</si>
  <si>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</si>
  <si>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</si>
  <si>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</si>
  <si>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</si>
  <si>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</si>
  <si>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</si>
  <si>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</si>
  <si>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</si>
  <si>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</si>
  <si>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</si>
  <si>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</si>
  <si>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</si>
  <si>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</si>
  <si>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</si>
  <si>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</si>
  <si>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</si>
  <si>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</si>
  <si>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</si>
  <si>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</si>
  <si>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</si>
  <si>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</si>
  <si>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</si>
  <si>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</si>
  <si>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</si>
  <si>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</si>
  <si>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</si>
  <si>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</si>
  <si>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</si>
  <si>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</si>
  <si>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</si>
  <si>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</si>
  <si>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</si>
  <si>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</si>
  <si>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</si>
  <si>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</si>
  <si>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</si>
  <si>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</si>
  <si>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</si>
  <si>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</si>
  <si>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</si>
  <si>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</si>
  <si>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</si>
  <si>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</si>
  <si>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</si>
  <si>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</si>
  <si>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</si>
  <si>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</si>
  <si>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</si>
  <si>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</si>
  <si>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</si>
  <si>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</si>
  <si>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</si>
  <si>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</si>
  <si>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</si>
  <si>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</si>
  <si>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</si>
  <si>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</si>
  <si>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</si>
  <si>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</si>
  <si>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</si>
  <si>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</si>
  <si>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</si>
  <si>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</si>
  <si>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</si>
  <si>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</si>
  <si>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</si>
  <si>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</si>
  <si>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</si>
  <si>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</si>
  <si>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</si>
  <si>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</si>
  <si>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</si>
  <si>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</si>
  <si>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</si>
  <si>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</si>
  <si>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</si>
  <si>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</si>
  <si>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</si>
  <si>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</si>
  <si>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</si>
  <si>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</si>
  <si>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</si>
  <si>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</si>
  <si>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</si>
  <si>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</si>
  <si>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</si>
  <si>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</si>
  <si>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</si>
  <si>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</si>
  <si>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</si>
  <si>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</si>
  <si>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</si>
  <si>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</si>
  <si>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</si>
  <si>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</si>
  <si>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</si>
  <si>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</si>
  <si>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</si>
  <si>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</si>
  <si>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</si>
  <si>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</si>
  <si>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</si>
  <si>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</si>
  <si>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</si>
  <si>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</si>
  <si>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</si>
  <si>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</si>
  <si>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</si>
  <si>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</si>
  <si>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</si>
  <si>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</si>
  <si>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</si>
  <si>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</si>
  <si>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</si>
  <si>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</si>
  <si>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</si>
  <si>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</si>
  <si>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</si>
  <si>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</si>
  <si>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</si>
  <si>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</si>
  <si>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</si>
  <si>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</si>
  <si>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</si>
  <si>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</si>
  <si>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</si>
  <si>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</si>
  <si>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</si>
  <si>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</si>
  <si>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План на 2021 год в соответствии со сводной бюджетной росписью</t>
  </si>
  <si>
    <t>на 01.10.2021 года</t>
  </si>
  <si>
    <t>Исполнено на 01.10.2021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</si>
</sst>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228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1636954057.52</v>
      </c>
      <c r="E7" s="44">
        <f>+E8+E19+E26+E43+E50+E52+E56+E61+E63+E68+E73+E76</f>
        <v>1048509521.5499998</v>
      </c>
      <c r="F7" s="47">
        <f>+E7/D7</f>
        <v>0.6405247091286734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874102349.72</v>
      </c>
      <c r="E8" s="44">
        <f>SUM(E9:E18)</f>
        <v>624579319.91</v>
      </c>
      <c r="F8" s="47">
        <f>+E8/D8</f>
        <v>0.7145379715659963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255834337.01</v>
      </c>
      <c r="E9" s="45">
        <v>186365945.57</v>
      </c>
      <c r="F9" s="48">
        <f>+E9/D9</f>
        <v>0.72846337887285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377668182.17</v>
      </c>
      <c r="E10" s="45">
        <v>282010694.16</v>
      </c>
      <c r="F10" s="48">
        <f aca="true" t="shared" si="0" ref="F10:F25">+E10/D10</f>
        <v>0.7467155229747641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94517178.77</v>
      </c>
      <c r="E11" s="45">
        <v>58460687.1</v>
      </c>
      <c r="F11" s="48">
        <f t="shared" si="0"/>
        <v>0.6185191714435258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1772130</v>
      </c>
      <c r="E12" s="45">
        <v>1615144</v>
      </c>
      <c r="F12" s="48">
        <f t="shared" si="0"/>
        <v>0.9114139481866455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20199770.84</v>
      </c>
      <c r="E13" s="45">
        <v>17182827.37</v>
      </c>
      <c r="F13" s="48">
        <f t="shared" si="0"/>
        <v>0.8506446685015958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829920</v>
      </c>
      <c r="E14" s="45">
        <v>306337.66</v>
      </c>
      <c r="F14" s="48">
        <f t="shared" si="0"/>
        <v>0.36911709562367456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113131166.02</v>
      </c>
      <c r="E15" s="45">
        <v>71897523.26</v>
      </c>
      <c r="F15" s="48">
        <f t="shared" si="0"/>
        <v>0.6355235766534002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9552214.91</v>
      </c>
      <c r="E16" s="45">
        <v>6425240.79</v>
      </c>
      <c r="F16" s="48">
        <f t="shared" si="0"/>
        <v>0.6726440778958563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211630</v>
      </c>
      <c r="F17" s="48">
        <f>+E17/D17</f>
        <v>0.43022972148810734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105550</v>
      </c>
      <c r="E18" s="45">
        <v>103290</v>
      </c>
      <c r="F18" s="48">
        <f t="shared" si="0"/>
        <v>0.9785883467550923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221563223.06</v>
      </c>
      <c r="E19" s="44">
        <f>SUM(E20:E25)</f>
        <v>144513682.13</v>
      </c>
      <c r="F19" s="47">
        <f>+E19/D19</f>
        <v>0.6522458020520185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33938637.69</v>
      </c>
      <c r="E20" s="45">
        <v>22412531.91</v>
      </c>
      <c r="F20" s="48">
        <f t="shared" si="0"/>
        <v>0.6603839586821082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77337787.24</v>
      </c>
      <c r="E21" s="45">
        <v>48066778.24</v>
      </c>
      <c r="F21" s="48">
        <f t="shared" si="0"/>
        <v>0.6215173714608079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32691140.1</v>
      </c>
      <c r="E22" s="45">
        <v>21044445.64</v>
      </c>
      <c r="F22" s="48">
        <f t="shared" si="0"/>
        <v>0.6437354456169609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9276744.72</v>
      </c>
      <c r="E23" s="45">
        <v>6496529.67</v>
      </c>
      <c r="F23" s="48">
        <f t="shared" si="0"/>
        <v>0.7003027318401837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68011613.31</v>
      </c>
      <c r="E24" s="45">
        <v>46446986.67</v>
      </c>
      <c r="F24" s="48">
        <f t="shared" si="0"/>
        <v>0.6829272885836797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46410</v>
      </c>
      <c r="F25" s="48">
        <f t="shared" si="0"/>
        <v>0.1510250569476082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178139639</v>
      </c>
      <c r="E26" s="44">
        <f>+E27+E36+E38+E41</f>
        <v>106161520.10000001</v>
      </c>
      <c r="F26" s="47">
        <f>+E26/D26</f>
        <v>0.5959455217039034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141683925</v>
      </c>
      <c r="E27" s="46">
        <f>SUM(E28:E35)</f>
        <v>90613494.97000001</v>
      </c>
      <c r="F27" s="49">
        <f>+E27/D27</f>
        <v>0.6395467585331224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95447115</v>
      </c>
      <c r="E28" s="45">
        <v>58452898.38</v>
      </c>
      <c r="F28" s="48">
        <f aca="true" t="shared" si="1" ref="F28:F33">+E28/D28</f>
        <v>0.6124113691650083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6106100</v>
      </c>
      <c r="E29" s="45">
        <v>3373777.32</v>
      </c>
      <c r="F29" s="48">
        <f t="shared" si="1"/>
        <v>0.552525723456871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11086390</v>
      </c>
      <c r="E30" s="45">
        <v>6821631.01</v>
      </c>
      <c r="F30" s="48">
        <f t="shared" si="1"/>
        <v>0.6153158070390813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6294488.79</v>
      </c>
      <c r="F31" s="48">
        <f t="shared" si="1"/>
        <v>0.7984991297618896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119279.9</v>
      </c>
      <c r="F32" s="48">
        <f t="shared" si="1"/>
        <v>0.39366303630363036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4900300</v>
      </c>
      <c r="E33" s="45">
        <v>2375939.57</v>
      </c>
      <c r="F33" s="48">
        <f t="shared" si="1"/>
        <v>0.484855941472971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13175480</v>
      </c>
      <c r="F35" s="48">
        <f>+E35/D35</f>
        <v>0.8414041325966286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30427114</v>
      </c>
      <c r="E38" s="46">
        <f>+E39+E40</f>
        <v>11728970.969999999</v>
      </c>
      <c r="F38" s="49">
        <f aca="true" t="shared" si="2" ref="F38:F71">+E38/D38</f>
        <v>0.38547760296950934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14667614</v>
      </c>
      <c r="E39" s="45">
        <v>5746154.97</v>
      </c>
      <c r="F39" s="48">
        <f t="shared" si="2"/>
        <v>0.39175798940441164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15759500</v>
      </c>
      <c r="E40" s="45">
        <v>5982816</v>
      </c>
      <c r="F40" s="48">
        <f>+E40/D40</f>
        <v>0.3796323487420286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3819054.16</v>
      </c>
      <c r="F41" s="49">
        <f t="shared" si="2"/>
        <v>0.6666644834689104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3819054.16</v>
      </c>
      <c r="F42" s="48">
        <f t="shared" si="2"/>
        <v>0.6666644834689104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339399.64</v>
      </c>
      <c r="F43" s="47">
        <f t="shared" si="2"/>
        <v>0.4442403664921466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674800</v>
      </c>
      <c r="E44" s="46">
        <f>+E45+E46+E47</f>
        <v>254033</v>
      </c>
      <c r="F44" s="49">
        <f t="shared" si="2"/>
        <v>0.3764567279193835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119920</v>
      </c>
      <c r="F45" s="48">
        <f t="shared" si="2"/>
        <v>0.23440187646598906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39200</v>
      </c>
      <c r="E46" s="45">
        <v>38385</v>
      </c>
      <c r="F46" s="48">
        <f>+E46/D46</f>
        <v>0.9792091836734694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124000</v>
      </c>
      <c r="E47" s="45">
        <v>95728</v>
      </c>
      <c r="F47" s="48">
        <f>+E47/D47</f>
        <v>0.772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89200</v>
      </c>
      <c r="E48" s="46">
        <f>+E49</f>
        <v>85366.64</v>
      </c>
      <c r="F48" s="49">
        <f>+E48/D48</f>
        <v>0.9570251121076233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89200</v>
      </c>
      <c r="E49" s="45">
        <v>85366.64</v>
      </c>
      <c r="F49" s="48">
        <f>+E49/D49</f>
        <v>0.9570251121076233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1276136.81</v>
      </c>
      <c r="F50" s="47">
        <f t="shared" si="2"/>
        <v>0.7232285689997167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1276136.81</v>
      </c>
      <c r="F51" s="48">
        <f t="shared" si="2"/>
        <v>0.7232285689997167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203631029.27</v>
      </c>
      <c r="E52" s="44">
        <f>SUM(E53:E55)</f>
        <v>71632174.23</v>
      </c>
      <c r="F52" s="47">
        <f t="shared" si="2"/>
        <v>0.351774356230459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41181845.27</v>
      </c>
      <c r="E53" s="45">
        <v>17162966.79</v>
      </c>
      <c r="F53" s="48">
        <f t="shared" si="2"/>
        <v>0.4167605088473977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155358784</v>
      </c>
      <c r="E54" s="45">
        <v>50401113.52</v>
      </c>
      <c r="F54" s="48">
        <f t="shared" si="2"/>
        <v>0.32441753354609165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4068093.92</v>
      </c>
      <c r="F55" s="48">
        <f t="shared" si="2"/>
        <v>0.5737467448945053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144539209.94</v>
      </c>
      <c r="E56" s="44">
        <f>+E57+E58+E59+E60</f>
        <v>89419210.06</v>
      </c>
      <c r="F56" s="47">
        <f t="shared" si="2"/>
        <v>0.618650192547192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24305318.59</v>
      </c>
      <c r="F57" s="48">
        <f t="shared" si="2"/>
        <v>0.6126644717240336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690000</v>
      </c>
      <c r="E58" s="45">
        <v>225000</v>
      </c>
      <c r="F58" s="48">
        <f t="shared" si="2"/>
        <v>0.32608695652173914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43401666.96</v>
      </c>
      <c r="F59" s="48">
        <f t="shared" si="2"/>
        <v>0.7721136873257594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47966211.98</v>
      </c>
      <c r="E60" s="45">
        <v>21487224.51</v>
      </c>
      <c r="F60" s="48">
        <f>+E60/D60</f>
        <v>0.4479658414335349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7184529.79</v>
      </c>
      <c r="F61" s="47">
        <f>+E61/D61</f>
        <v>0.9945564356906307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7184529.79</v>
      </c>
      <c r="F62" s="48">
        <f>+E62/D62</f>
        <v>0.9945564356906307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697352.86</v>
      </c>
      <c r="F63" s="47">
        <f t="shared" si="2"/>
        <v>0.6793500828056502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221800</v>
      </c>
      <c r="E64" s="45">
        <v>145385.42</v>
      </c>
      <c r="F64" s="48">
        <f>+E64/D64</f>
        <v>0.655479801623084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138200</v>
      </c>
      <c r="E65" s="45">
        <v>30820</v>
      </c>
      <c r="F65" s="48">
        <f>+E65/D65</f>
        <v>0.22301013024602026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285600</v>
      </c>
      <c r="E66" s="45">
        <v>191231.43</v>
      </c>
      <c r="F66" s="48">
        <f>+E66/D66</f>
        <v>0.6695778361344538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380900</v>
      </c>
      <c r="E67" s="45">
        <v>329916.01</v>
      </c>
      <c r="F67" s="48">
        <f t="shared" si="2"/>
        <v>0.8661486216854818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3633723.69</v>
      </c>
      <c r="E68" s="44">
        <f>+E69+E71</f>
        <v>2524309.28</v>
      </c>
      <c r="F68" s="47">
        <f>+E68/D68</f>
        <v>0.6946893862477473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3625223.69</v>
      </c>
      <c r="E69" s="46">
        <f>+E70</f>
        <v>2522309.28</v>
      </c>
      <c r="F69" s="49">
        <f t="shared" si="2"/>
        <v>0.6957665224790583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3625223.69</v>
      </c>
      <c r="E70" s="45">
        <v>2522309.28</v>
      </c>
      <c r="F70" s="48">
        <f>+E70/D70</f>
        <v>0.6957665224790583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2000</v>
      </c>
      <c r="F71" s="49">
        <f t="shared" si="2"/>
        <v>0.23529411764705882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2000</v>
      </c>
      <c r="F72" s="48">
        <f aca="true" t="shared" si="3" ref="F72:F80">+E72/D72</f>
        <v>0.23529411764705882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89482</v>
      </c>
      <c r="F73" s="47">
        <f t="shared" si="3"/>
        <v>0.9964587973273942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54896</v>
      </c>
      <c r="F74" s="48">
        <f t="shared" si="3"/>
        <v>0.9962976406533576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34586</v>
      </c>
      <c r="F75" s="48">
        <f t="shared" si="3"/>
        <v>0.9967146974063401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476229.54</v>
      </c>
      <c r="E76" s="44">
        <f>+E77+E79</f>
        <v>92404.74</v>
      </c>
      <c r="F76" s="47">
        <f t="shared" si="3"/>
        <v>0.1940340366118406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357350</v>
      </c>
      <c r="E77" s="46">
        <f>+E78</f>
        <v>12400</v>
      </c>
      <c r="F77" s="49">
        <f t="shared" si="3"/>
        <v>0.03469987407303764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357350</v>
      </c>
      <c r="E78" s="45">
        <v>12400</v>
      </c>
      <c r="F78" s="48">
        <f t="shared" si="3"/>
        <v>0.03469987407303764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118879.54</v>
      </c>
      <c r="E79" s="46">
        <f>+E80</f>
        <v>80004.74</v>
      </c>
      <c r="F79" s="49">
        <f t="shared" si="3"/>
        <v>0.6729899863340656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118879.54</v>
      </c>
      <c r="E80" s="45">
        <v>80004.74</v>
      </c>
      <c r="F80" s="48">
        <f t="shared" si="3"/>
        <v>0.6729899863340656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2021-12-23T04:17:14Z</cp:lastPrinted>
  <dcterms:created xsi:type="dcterms:W3CDTF">2004-09-01T05:21:12Z</dcterms:created>
  <dcterms:modified xsi:type="dcterms:W3CDTF">2021-12-23T04:17:19Z</dcterms:modified>
  <cp:category/>
  <cp:version/>
  <cp:contentType/>
  <cp:contentStatus/>
</cp:coreProperties>
</file>