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<sst xmlns="http://schemas.openxmlformats.org/spreadsheetml/2006/main" count="236" uniqueCount="234">
  <si>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</si>
  <si>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</si>
  <si>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</si>
  <si>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</si>
  <si>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</si>
  <si>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"Проведение капитального  и текущего ремонта объектов муниципальной собственности"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</si>
  <si>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</si>
  <si>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</si>
  <si>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</si>
  <si>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</si>
  <si>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 "Организация предоставления доступного и качественного общего образования  на основе введения и реализации федеральных государственных образовательных стандартов нового поколения"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</si>
  <si>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</si>
  <si>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 организационного, методического, экономического механизмов функционирования системы образования района"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</si>
  <si>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</si>
  <si>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исполнения полномочий,  возложенных на органы местного самоуправления по решению вопросов местного значения"</t>
  </si>
  <si>
    <t xml:space="preserve">Основное мероприятие "Информационное освещение деятельности органов местного самоуправления" 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</si>
  <si>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</si>
  <si>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</si>
  <si>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</si>
  <si>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</si>
  <si>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</si>
  <si>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</si>
  <si>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Муниципальная программа «Молодым семьям – доступное жилье» на 2015-2020 годы</t>
  </si>
  <si>
    <t>Основное мероприятие "Предоставление социальной  выплаты молодым семьям для улучшения жилищных условий"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</si>
  <si>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</si>
  <si>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</si>
  <si>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</si>
  <si>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</si>
  <si>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</si>
  <si>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 xml:space="preserve">Подпрограмма "Организация составления и исполнения бюджета муниципального образования города Бодайбо и района, управление муниципальными финансами" </t>
  </si>
  <si>
    <t>Подпрограмма  "Повышение эффективности бюджетных расходов в муниципальном образовании города Бодайбо и района"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</si>
  <si>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</si>
  <si>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 "Организация охраны общественного порядка на территории муниципального образования города Бодайбо и района"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</si>
  <si>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</si>
  <si>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 xml:space="preserve"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 </t>
  </si>
  <si>
    <t>Основное мероприятие  "Осуществление мероприятий по профилактике терроризма и экстремизма на территории Бодайбинского района"</t>
  </si>
  <si>
    <t xml:space="preserve">Подпрограмма "Развитие системы распространения наружной рекламы в муниципальном образовании города Бодайбо и района" </t>
  </si>
  <si>
    <t>Муниципальная Программа "Развитие культуры Бодайбинского района" на 2015-2020 годы</t>
  </si>
  <si>
    <t>02 0 00 00000</t>
  </si>
  <si>
    <t>02 0 01 00000</t>
  </si>
  <si>
    <t>03 0 00 00000</t>
  </si>
  <si>
    <t>Муниципальная программа "Развитие территории муниципального образования города Бодайбо и района" на 2015-2020 годы</t>
  </si>
  <si>
    <t>Муниципальная программа "Развитие системы образования Бодайбинского района" на 2015-2020 годы</t>
  </si>
  <si>
    <t>Муниципальная программа «Развитие молодежной политики в Бодайбинском районе» на 2015-2020 годы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</si>
  <si>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</si>
  <si>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</si>
  <si>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</si>
  <si>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</si>
  <si>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</si>
  <si>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</si>
  <si>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</si>
  <si>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</si>
  <si>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</si>
  <si>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</si>
  <si>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</si>
  <si>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</si>
  <si>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</si>
  <si>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</si>
  <si>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</si>
  <si>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</si>
  <si>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</si>
  <si>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</si>
  <si>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</si>
  <si>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</si>
  <si>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</si>
  <si>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Подпрограмма "Совершенствование муниципального управления" на 2015-2020 годы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</si>
  <si>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</si>
  <si>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</si>
  <si>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</si>
  <si>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</si>
  <si>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</si>
  <si>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</si>
  <si>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</si>
  <si>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</si>
  <si>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</si>
  <si>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Подпрограмма "Профилактика терроризма и экстремизма в муниципальном образовании города Бодайбо и района" на 2015-2020 годы</t>
  </si>
  <si>
    <t>03 6 00 00000</t>
  </si>
  <si>
    <t>03 6 01 00000</t>
  </si>
  <si>
    <t>03 1 06 00000</t>
  </si>
  <si>
    <t>03 1 07 00000</t>
  </si>
  <si>
    <t>03 7 00 00000</t>
  </si>
  <si>
    <t>03 7 01 00000</t>
  </si>
  <si>
    <t>06 0 02 00000</t>
  </si>
  <si>
    <t>03 1 05 00000</t>
  </si>
  <si>
    <t>Подпрограмма «Молодежь Бодайбинского района» на 2015-2020 годы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</si>
  <si>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</si>
  <si>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</si>
  <si>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</si>
  <si>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</si>
  <si>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</si>
  <si>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</si>
  <si>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</si>
  <si>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</si>
  <si>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</si>
  <si>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</si>
  <si>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</si>
  <si>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</si>
  <si>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</si>
  <si>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</si>
  <si>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</si>
  <si>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Подпрограмма "Профилактика правонарушений в муниципальном образовании города Бодайбо и района" на 2015-2020 годы</t>
  </si>
  <si>
    <t>01 0 02 00000</t>
  </si>
  <si>
    <t>Подпрограмма  "Защита окружающей среды муниципального образования города Бодайбо и района" на 2015-2018 годы</t>
  </si>
  <si>
    <t>Муниципальная программа "Развитие физической культуры и спорта в Бодайбинском районе" на 2015-2020 годы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</si>
  <si>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</si>
  <si>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</si>
  <si>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</si>
  <si>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</si>
  <si>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</si>
  <si>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</si>
  <si>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</si>
  <si>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</si>
  <si>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</si>
  <si>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</si>
  <si>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</si>
  <si>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</si>
  <si>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</si>
  <si>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</si>
  <si>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</si>
  <si>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</si>
  <si>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</si>
  <si>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</si>
  <si>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</si>
  <si>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</si>
  <si>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</si>
  <si>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</si>
  <si>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</si>
  <si>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</si>
  <si>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</si>
  <si>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</si>
  <si>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</si>
  <si>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</si>
  <si>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</si>
  <si>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</si>
  <si>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</si>
  <si>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</si>
  <si>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</si>
  <si>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</si>
  <si>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</si>
  <si>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</si>
  <si>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</si>
  <si>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</si>
  <si>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</si>
  <si>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</si>
  <si>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</si>
  <si>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</si>
  <si>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</si>
  <si>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</si>
  <si>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</si>
  <si>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</si>
  <si>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</si>
  <si>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</si>
  <si>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</si>
  <si>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</si>
  <si>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</si>
  <si>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</si>
  <si>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</si>
  <si>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</si>
  <si>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</si>
  <si>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</si>
  <si>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Муниципальная программа «Семья и дети Бодайбинского района» на 2016-2020 годы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</si>
  <si>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</si>
  <si>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</si>
  <si>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</si>
  <si>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</si>
  <si>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</si>
  <si>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</si>
  <si>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</si>
  <si>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</si>
  <si>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</si>
  <si>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</si>
  <si>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</si>
  <si>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</si>
  <si>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</si>
  <si>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Основное мероприятие "Создание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</si>
  <si>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3.4.2</t>
  </si>
  <si>
    <t>Основное мероприятие  "Обеспечение квалифицированных кадров жилыми помещениями"</t>
  </si>
  <si>
    <t>03 4 02 00000</t>
  </si>
  <si>
    <t>Исполнитель: О.Н. Хламова</t>
  </si>
  <si>
    <t>тел. 8(39561)5-17-72</t>
  </si>
  <si>
    <t>муниципального образования г.Бодайбо и района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</si>
  <si>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2015-2020 годы</t>
  </si>
  <si>
    <t>Основное мероприятие 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</si>
  <si>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 Бодайбо и района» на 2015-2019 годы</t>
  </si>
  <si>
    <t>Муниципальная программа "Управление муниципальными финансами муниципального образования города  Бодайбо и района" на 2017-2020 годы</t>
  </si>
  <si>
    <t>Основное мероприятие "Содействие повышению уровня финансовой грамотности населения"</t>
  </si>
  <si>
    <t>07 2 02 00000</t>
  </si>
  <si>
    <t>7.2.2</t>
  </si>
  <si>
    <t>Программа "Повышение качества управления муниципальным имуществом муниципального образования города Бодайбо и района" на 2017-2020 годы</t>
  </si>
  <si>
    <t>10 0 00 00000</t>
  </si>
  <si>
    <t xml:space="preserve">Подпрограмма "Совершенствование управления и распоряжения муниципальным имуществом муниципального образования г. Бодайбо и района" </t>
  </si>
  <si>
    <t>10 1 00 00000</t>
  </si>
  <si>
    <t>10 1 01 00000</t>
  </si>
  <si>
    <t>10 2 00 00000</t>
  </si>
  <si>
    <t>10 2 01 00000</t>
  </si>
  <si>
    <t>10 3 00 00000</t>
  </si>
  <si>
    <t>10 3 01 00000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</si>
  <si>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</si>
  <si>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</si>
  <si>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</si>
  <si>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</si>
  <si>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</si>
  <si>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</si>
  <si>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</si>
  <si>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</si>
  <si>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10.3</t>
  </si>
  <si>
    <t>10.3.1</t>
  </si>
  <si>
    <t>Начальник финансового управления администрации г.Бодайбо и района</t>
  </si>
  <si>
    <t>Т.Ю. Меледина</t>
  </si>
  <si>
    <t>План на 2018 год в соответствии со сводной бюджетной росписью</t>
  </si>
  <si>
    <t>3.2</t>
  </si>
  <si>
    <t>3.2.1</t>
  </si>
  <si>
    <t>Подпрограмма "Содействие развитию малого и среднего предпринимательства в муниципальном образовании города Бодайбо и района" на 2015-2020 годы</t>
  </si>
  <si>
    <t>Основное мероприятие "Финансовая поддержка начинающих - гранты начинающим на создание собственного бизнеса"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</si>
  <si>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</si>
  <si>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3.7.2</t>
  </si>
  <si>
    <t>3.7.3</t>
  </si>
  <si>
    <t>03 7 02 00000</t>
  </si>
  <si>
    <t>03 7 03 00000</t>
  </si>
  <si>
    <t>Основное мероприятие "Проведение мероприятий , направленных на популяризацию природохранной деятельности среди населения Бодайбинского района"</t>
  </si>
  <si>
    <t>Основное мероприятие "Ликвидация несанкционированных мест размещения твердых коммунальных отходов"</t>
  </si>
  <si>
    <t>11</t>
  </si>
  <si>
    <t>11.1</t>
  </si>
  <si>
    <t>11.2</t>
  </si>
  <si>
    <t>11 0 00 00000</t>
  </si>
  <si>
    <t>11 0 01 00000</t>
  </si>
  <si>
    <t>11 0 02 00000</t>
  </si>
  <si>
    <t>Муниципальная программа "Профилактика социально-значимых заболеваний на территории Бодайбинского района" на 2018-2020 годы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</si>
  <si>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социально-значимых заболеваний, пропаганду здорового образа жизни"</t>
  </si>
  <si>
    <t>Основное мероприятие "Организация совместно с органами здравоохранения мероприятий по привлечению граждан Бодайбинского района к профилактическим осмотрам населения на ВИЧ, туберкулез"</t>
  </si>
  <si>
    <t>03 2 00 00000</t>
  </si>
  <si>
    <t>03 2 01 00000</t>
  </si>
  <si>
    <t>на 01.05.2018 года</t>
  </si>
  <si>
    <t>Исполнено на 01.05.2018г.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</si>
</sst>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 wrapText="1"/>
    </xf>
    <xf numFmtId="0" fontId="11" fillId="35" borderId="10" xfId="33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11" fillId="36" borderId="10" xfId="33" applyNumberFormat="1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left" vertical="center" wrapText="1"/>
    </xf>
    <xf numFmtId="2" fontId="11" fillId="33" borderId="10" xfId="33" applyNumberFormat="1" applyFont="1" applyFill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>
      <alignment horizontal="left" vertical="center" wrapText="1"/>
    </xf>
    <xf numFmtId="0" fontId="12" fillId="33" borderId="10" xfId="33" applyNumberFormat="1" applyFont="1" applyFill="1" applyBorder="1" applyAlignment="1">
      <alignment horizontal="center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2" fontId="11" fillId="0" borderId="10" xfId="33" applyNumberFormat="1" applyFont="1" applyFill="1" applyBorder="1" applyAlignment="1">
      <alignment horizontal="left" vertical="center" wrapText="1"/>
      <protection/>
    </xf>
    <xf numFmtId="2" fontId="49" fillId="0" borderId="10" xfId="33" applyNumberFormat="1" applyFont="1" applyFill="1" applyBorder="1" applyAlignment="1">
      <alignment horizontal="left" vertical="center" wrapText="1"/>
      <protection/>
    </xf>
    <xf numFmtId="0" fontId="13" fillId="35" borderId="10" xfId="33" applyNumberFormat="1" applyFont="1" applyFill="1" applyBorder="1" applyAlignment="1">
      <alignment horizontal="left" vertical="center" wrapText="1"/>
      <protection/>
    </xf>
    <xf numFmtId="0" fontId="11" fillId="33" borderId="10" xfId="33" applyNumberFormat="1" applyFont="1" applyFill="1" applyBorder="1" applyAlignment="1">
      <alignment horizontal="center" vertical="center" wrapText="1"/>
      <protection/>
    </xf>
    <xf numFmtId="0" fontId="13" fillId="35" borderId="10" xfId="33" applyNumberFormat="1" applyFont="1" applyFill="1" applyBorder="1" applyAlignment="1">
      <alignment horizontal="center" vertical="center" wrapText="1"/>
      <protection/>
    </xf>
    <xf numFmtId="0" fontId="11" fillId="0" borderId="10" xfId="33" applyNumberFormat="1" applyFont="1" applyFill="1" applyBorder="1" applyAlignment="1">
      <alignment horizontal="left" vertical="center" wrapText="1"/>
      <protection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2" fontId="9" fillId="34" borderId="10" xfId="0" applyNumberFormat="1" applyFont="1" applyFill="1" applyBorder="1" applyAlignment="1">
      <alignment horizontal="left" vertical="center" wrapText="1"/>
    </xf>
    <xf numFmtId="2" fontId="50" fillId="0" borderId="10" xfId="33" applyNumberFormat="1" applyFont="1" applyFill="1" applyBorder="1" applyAlignment="1">
      <alignment horizontal="left" vertical="center" wrapText="1"/>
      <protection/>
    </xf>
    <xf numFmtId="2" fontId="51" fillId="33" borderId="10" xfId="33" applyNumberFormat="1" applyFont="1" applyFill="1" applyBorder="1" applyAlignment="1">
      <alignment horizontal="left" vertical="center" wrapText="1"/>
      <protection/>
    </xf>
    <xf numFmtId="0" fontId="12" fillId="35" borderId="10" xfId="33" applyNumberFormat="1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2" fontId="13" fillId="35" borderId="10" xfId="33" applyNumberFormat="1" applyFont="1" applyFill="1" applyBorder="1" applyAlignment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5" borderId="10" xfId="33" applyNumberFormat="1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9" fillId="35" borderId="10" xfId="33" applyNumberFormat="1" applyFont="1" applyFill="1" applyBorder="1" applyAlignment="1">
      <alignment horizontal="center" vertical="center" wrapText="1"/>
      <protection/>
    </xf>
    <xf numFmtId="0" fontId="6" fillId="35" borderId="10" xfId="33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8" fillId="33" borderId="10" xfId="54" applyFont="1" applyFill="1" applyBorder="1" applyAlignment="1">
      <alignment vertical="center" wrapText="1"/>
      <protection/>
    </xf>
    <xf numFmtId="0" fontId="52" fillId="33" borderId="10" xfId="54" applyFont="1" applyFill="1" applyBorder="1" applyAlignment="1">
      <alignment vertical="center" wrapText="1"/>
      <protection/>
    </xf>
    <xf numFmtId="0" fontId="48" fillId="33" borderId="10" xfId="0" applyFont="1" applyFill="1" applyBorder="1" applyAlignment="1">
      <alignment horizontal="justify" vertical="center" wrapText="1"/>
    </xf>
    <xf numFmtId="0" fontId="48" fillId="0" borderId="10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8"/>
  <sheetViews>
    <sheetView tabSelected="1" view="pageBreakPreview" zoomScale="150" zoomScaleNormal="90" zoomScaleSheetLayoutView="150" zoomScalePageLayoutView="0" workbookViewId="0" topLeftCell="A1">
      <selection activeCell="E7" sqref="E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103" t="s">
        <v>159</v>
      </c>
      <c r="B2" s="103"/>
      <c r="C2" s="103"/>
      <c r="D2" s="103"/>
      <c r="E2" s="103"/>
      <c r="F2" s="103"/>
    </row>
    <row r="3" spans="1:6" ht="15.75">
      <c r="A3" s="103" t="s">
        <v>180</v>
      </c>
      <c r="B3" s="103"/>
      <c r="C3" s="103"/>
      <c r="D3" s="103"/>
      <c r="E3" s="103"/>
      <c r="F3" s="103"/>
    </row>
    <row r="4" spans="1:6" ht="15.75">
      <c r="A4" s="103" t="s">
        <v>232</v>
      </c>
      <c r="B4" s="103"/>
      <c r="C4" s="103"/>
      <c r="D4" s="103"/>
      <c r="E4" s="103"/>
      <c r="F4" s="103"/>
    </row>
    <row r="5" spans="1:6" ht="15.75">
      <c r="A5" s="11"/>
      <c r="B5" s="11"/>
      <c r="C5" s="12"/>
      <c r="D5" s="13"/>
      <c r="E5" s="13"/>
      <c r="F5" s="13" t="s">
        <v>158</v>
      </c>
    </row>
    <row r="6" spans="1:6" s="3" customFormat="1" ht="69" customHeight="1">
      <c r="A6" s="4" t="s">
        <v>104</v>
      </c>
      <c r="B6" s="4" t="s">
        <v>105</v>
      </c>
      <c r="C6" s="5" t="s">
        <v>1</v>
      </c>
      <c r="D6" s="6" t="s">
        <v>209</v>
      </c>
      <c r="E6" s="6" t="s">
        <v>233</v>
      </c>
      <c r="F6" s="6" t="s">
        <v>106</v>
      </c>
    </row>
    <row r="7" spans="1:6" ht="15.75">
      <c r="A7" s="14"/>
      <c r="B7" s="1" t="s">
        <v>0</v>
      </c>
      <c r="C7" s="14"/>
      <c r="D7" s="46">
        <f>+D8+D18+D25+D47+D50+D52+D56+D65+D67+D72+D79</f>
        <v>1187155351.87</v>
      </c>
      <c r="E7" s="46">
        <f>+E8+E18+E25+E47+E50+E52+E56+E65+E67+E72</f>
        <v>263894406.73999998</v>
      </c>
      <c r="F7" s="49">
        <f>+E7/D7</f>
        <v>0.2222913844631329</v>
      </c>
    </row>
    <row r="8" spans="1:6" ht="31.5">
      <c r="A8" s="14">
        <v>1</v>
      </c>
      <c r="B8" s="56" t="s">
        <v>42</v>
      </c>
      <c r="C8" s="57" t="s">
        <v>58</v>
      </c>
      <c r="D8" s="46">
        <f>SUM(D9:D17)</f>
        <v>648371938.8</v>
      </c>
      <c r="E8" s="46">
        <f>SUM(E9:E17)</f>
        <v>164756211.33</v>
      </c>
      <c r="F8" s="49">
        <f>+E8/D8</f>
        <v>0.2541075599831311</v>
      </c>
    </row>
    <row r="9" spans="1:6" s="2" customFormat="1" ht="25.5">
      <c r="A9" s="34" t="s">
        <v>107</v>
      </c>
      <c r="B9" s="58" t="s">
        <v>7</v>
      </c>
      <c r="C9" s="59" t="s">
        <v>54</v>
      </c>
      <c r="D9" s="47">
        <v>202936500</v>
      </c>
      <c r="E9" s="47">
        <v>52329702.89</v>
      </c>
      <c r="F9" s="50">
        <f>+E9/D9</f>
        <v>0.2578624490419417</v>
      </c>
    </row>
    <row r="10" spans="1:6" s="2" customFormat="1" ht="31.5" customHeight="1">
      <c r="A10" s="35" t="s">
        <v>108</v>
      </c>
      <c r="B10" s="94" t="s">
        <v>10</v>
      </c>
      <c r="C10" s="59" t="s">
        <v>101</v>
      </c>
      <c r="D10" s="47">
        <v>285774200</v>
      </c>
      <c r="E10" s="47">
        <v>77564534.47</v>
      </c>
      <c r="F10" s="50">
        <f aca="true" t="shared" si="0" ref="F10:F24">+E10/D10</f>
        <v>0.27141895409032724</v>
      </c>
    </row>
    <row r="11" spans="1:6" s="2" customFormat="1" ht="25.5">
      <c r="A11" s="34" t="s">
        <v>109</v>
      </c>
      <c r="B11" s="60" t="s">
        <v>11</v>
      </c>
      <c r="C11" s="61" t="s">
        <v>59</v>
      </c>
      <c r="D11" s="47">
        <v>59981973.8</v>
      </c>
      <c r="E11" s="47">
        <v>15411318.42</v>
      </c>
      <c r="F11" s="50">
        <f t="shared" si="0"/>
        <v>0.2569324989435409</v>
      </c>
    </row>
    <row r="12" spans="1:6" s="2" customFormat="1" ht="25.5">
      <c r="A12" s="34" t="s">
        <v>110</v>
      </c>
      <c r="B12" s="62" t="s">
        <v>55</v>
      </c>
      <c r="C12" s="59" t="s">
        <v>56</v>
      </c>
      <c r="D12" s="47">
        <v>1034300</v>
      </c>
      <c r="E12" s="47">
        <v>199484.56</v>
      </c>
      <c r="F12" s="50">
        <f t="shared" si="0"/>
        <v>0.19286914821618487</v>
      </c>
    </row>
    <row r="13" spans="1:6" s="2" customFormat="1" ht="25.5">
      <c r="A13" s="34" t="s">
        <v>111</v>
      </c>
      <c r="B13" s="63" t="s">
        <v>61</v>
      </c>
      <c r="C13" s="59" t="s">
        <v>62</v>
      </c>
      <c r="D13" s="47">
        <v>14011976</v>
      </c>
      <c r="E13" s="47">
        <v>156527.12</v>
      </c>
      <c r="F13" s="50">
        <f t="shared" si="0"/>
        <v>0.011170952619387872</v>
      </c>
    </row>
    <row r="14" spans="1:6" s="2" customFormat="1" ht="25.5">
      <c r="A14" s="35" t="s">
        <v>112</v>
      </c>
      <c r="B14" s="94" t="s">
        <v>13</v>
      </c>
      <c r="C14" s="59" t="s">
        <v>63</v>
      </c>
      <c r="D14" s="47">
        <v>1043100</v>
      </c>
      <c r="E14" s="47">
        <v>150326.84</v>
      </c>
      <c r="F14" s="50">
        <f t="shared" si="0"/>
        <v>0.14411546352219345</v>
      </c>
    </row>
    <row r="15" spans="1:6" s="2" customFormat="1" ht="25.5">
      <c r="A15" s="34" t="s">
        <v>113</v>
      </c>
      <c r="B15" s="60" t="s">
        <v>12</v>
      </c>
      <c r="C15" s="61" t="s">
        <v>64</v>
      </c>
      <c r="D15" s="47">
        <v>80595889</v>
      </c>
      <c r="E15" s="47">
        <v>18332449.03</v>
      </c>
      <c r="F15" s="50">
        <f t="shared" si="0"/>
        <v>0.22746134148355882</v>
      </c>
    </row>
    <row r="16" spans="1:6" s="2" customFormat="1" ht="25.5">
      <c r="A16" s="36" t="s">
        <v>114</v>
      </c>
      <c r="B16" s="64" t="s">
        <v>8</v>
      </c>
      <c r="C16" s="61" t="s">
        <v>57</v>
      </c>
      <c r="D16" s="47">
        <v>2467200</v>
      </c>
      <c r="E16" s="47">
        <v>510468</v>
      </c>
      <c r="F16" s="50">
        <f t="shared" si="0"/>
        <v>0.20690175097276264</v>
      </c>
    </row>
    <row r="17" spans="1:6" s="2" customFormat="1" ht="12.75">
      <c r="A17" s="34" t="s">
        <v>115</v>
      </c>
      <c r="B17" s="62" t="s">
        <v>46</v>
      </c>
      <c r="C17" s="59" t="s">
        <v>60</v>
      </c>
      <c r="D17" s="47">
        <v>526800</v>
      </c>
      <c r="E17" s="47">
        <v>101400</v>
      </c>
      <c r="F17" s="50">
        <f t="shared" si="0"/>
        <v>0.19248291571753987</v>
      </c>
    </row>
    <row r="18" spans="1:6" ht="31.5">
      <c r="A18" s="14" t="s">
        <v>116</v>
      </c>
      <c r="B18" s="66" t="s">
        <v>37</v>
      </c>
      <c r="C18" s="67" t="s">
        <v>38</v>
      </c>
      <c r="D18" s="46">
        <f>SUM(D19:D24)</f>
        <v>169255950</v>
      </c>
      <c r="E18" s="46">
        <f>SUM(E19:E24)</f>
        <v>42059058.8</v>
      </c>
      <c r="F18" s="49">
        <f>+E18/D18</f>
        <v>0.24849382724802288</v>
      </c>
    </row>
    <row r="19" spans="1:6" s="2" customFormat="1" ht="12.75">
      <c r="A19" s="34" t="s">
        <v>117</v>
      </c>
      <c r="B19" s="68" t="s">
        <v>2</v>
      </c>
      <c r="C19" s="59" t="s">
        <v>39</v>
      </c>
      <c r="D19" s="47">
        <v>26723344</v>
      </c>
      <c r="E19" s="47">
        <v>6640059.06</v>
      </c>
      <c r="F19" s="50">
        <f t="shared" si="0"/>
        <v>0.24847410788110946</v>
      </c>
    </row>
    <row r="20" spans="1:6" s="2" customFormat="1" ht="12.75">
      <c r="A20" s="36" t="s">
        <v>118</v>
      </c>
      <c r="B20" s="64" t="s">
        <v>27</v>
      </c>
      <c r="C20" s="59" t="s">
        <v>48</v>
      </c>
      <c r="D20" s="47">
        <v>57967824</v>
      </c>
      <c r="E20" s="47">
        <v>14344779.07</v>
      </c>
      <c r="F20" s="50">
        <f t="shared" si="0"/>
        <v>0.24746105822430045</v>
      </c>
    </row>
    <row r="21" spans="1:6" s="2" customFormat="1" ht="25.5">
      <c r="A21" s="36" t="s">
        <v>119</v>
      </c>
      <c r="B21" s="69" t="s">
        <v>3</v>
      </c>
      <c r="C21" s="59" t="s">
        <v>49</v>
      </c>
      <c r="D21" s="47">
        <v>32252150</v>
      </c>
      <c r="E21" s="47">
        <v>7134756.64</v>
      </c>
      <c r="F21" s="50">
        <f t="shared" si="0"/>
        <v>0.22121801616326353</v>
      </c>
    </row>
    <row r="22" spans="1:6" s="2" customFormat="1" ht="12.75">
      <c r="A22" s="34" t="s">
        <v>120</v>
      </c>
      <c r="B22" s="68" t="s">
        <v>4</v>
      </c>
      <c r="C22" s="59" t="s">
        <v>50</v>
      </c>
      <c r="D22" s="47">
        <v>8334700</v>
      </c>
      <c r="E22" s="47">
        <v>1672514.85</v>
      </c>
      <c r="F22" s="50">
        <f t="shared" si="0"/>
        <v>0.20066887230494201</v>
      </c>
    </row>
    <row r="23" spans="1:6" s="2" customFormat="1" ht="12.75">
      <c r="A23" s="34" t="s">
        <v>121</v>
      </c>
      <c r="B23" s="70" t="s">
        <v>6</v>
      </c>
      <c r="C23" s="59" t="s">
        <v>53</v>
      </c>
      <c r="D23" s="47">
        <v>43831432</v>
      </c>
      <c r="E23" s="47">
        <v>12234549.18</v>
      </c>
      <c r="F23" s="50">
        <f t="shared" si="0"/>
        <v>0.2791272979627953</v>
      </c>
    </row>
    <row r="24" spans="1:6" s="2" customFormat="1" ht="12.75">
      <c r="A24" s="34" t="s">
        <v>122</v>
      </c>
      <c r="B24" s="62" t="s">
        <v>46</v>
      </c>
      <c r="C24" s="59" t="s">
        <v>47</v>
      </c>
      <c r="D24" s="47">
        <v>146500</v>
      </c>
      <c r="E24" s="47">
        <v>32400</v>
      </c>
      <c r="F24" s="50">
        <f t="shared" si="0"/>
        <v>0.221160409556314</v>
      </c>
    </row>
    <row r="25" spans="1:6" ht="31.5">
      <c r="A25" s="14" t="s">
        <v>123</v>
      </c>
      <c r="B25" s="66" t="s">
        <v>41</v>
      </c>
      <c r="C25" s="71" t="s">
        <v>40</v>
      </c>
      <c r="D25" s="46">
        <f>+D26+D34+D36+D39+D41+D43</f>
        <v>166124130.09</v>
      </c>
      <c r="E25" s="46">
        <f>+E26+E34+E36+E39+E41+E43</f>
        <v>25951920.19</v>
      </c>
      <c r="F25" s="49">
        <f>+E25/D25</f>
        <v>0.156220051692311</v>
      </c>
    </row>
    <row r="26" spans="1:6" s="17" customFormat="1" ht="15.75">
      <c r="A26" s="37" t="s">
        <v>124</v>
      </c>
      <c r="B26" s="95" t="s">
        <v>65</v>
      </c>
      <c r="C26" s="72" t="s">
        <v>66</v>
      </c>
      <c r="D26" s="48">
        <f>SUM(D27:D33)</f>
        <v>144902078</v>
      </c>
      <c r="E26" s="48">
        <f>SUM(E27:E33)</f>
        <v>23733397.490000002</v>
      </c>
      <c r="F26" s="51">
        <f>+E26/D26</f>
        <v>0.16378921418918507</v>
      </c>
    </row>
    <row r="27" spans="1:6" s="2" customFormat="1" ht="25.5">
      <c r="A27" s="34" t="s">
        <v>125</v>
      </c>
      <c r="B27" s="68" t="s">
        <v>14</v>
      </c>
      <c r="C27" s="59" t="s">
        <v>67</v>
      </c>
      <c r="D27" s="47">
        <v>122107078</v>
      </c>
      <c r="E27" s="47">
        <v>17823524.15</v>
      </c>
      <c r="F27" s="50">
        <f aca="true" t="shared" si="1" ref="F27:F35">+E27/D27</f>
        <v>0.145966347257937</v>
      </c>
    </row>
    <row r="28" spans="1:6" s="2" customFormat="1" ht="12.75">
      <c r="A28" s="36" t="s">
        <v>126</v>
      </c>
      <c r="B28" s="64" t="s">
        <v>16</v>
      </c>
      <c r="C28" s="59" t="s">
        <v>68</v>
      </c>
      <c r="D28" s="47">
        <v>4405200</v>
      </c>
      <c r="E28" s="47">
        <v>1340408.71</v>
      </c>
      <c r="F28" s="50">
        <f t="shared" si="1"/>
        <v>0.30427874103332425</v>
      </c>
    </row>
    <row r="29" spans="1:6" s="2" customFormat="1" ht="25.5">
      <c r="A29" s="36" t="s">
        <v>127</v>
      </c>
      <c r="B29" s="73" t="s">
        <v>17</v>
      </c>
      <c r="C29" s="59" t="s">
        <v>72</v>
      </c>
      <c r="D29" s="47">
        <v>6574500</v>
      </c>
      <c r="E29" s="47">
        <v>1389492.01</v>
      </c>
      <c r="F29" s="50">
        <f t="shared" si="1"/>
        <v>0.21134565518290366</v>
      </c>
    </row>
    <row r="30" spans="1:6" s="2" customFormat="1" ht="12.75">
      <c r="A30" s="36" t="s">
        <v>128</v>
      </c>
      <c r="B30" s="64" t="s">
        <v>15</v>
      </c>
      <c r="C30" s="59" t="s">
        <v>69</v>
      </c>
      <c r="D30" s="47">
        <v>6487900</v>
      </c>
      <c r="E30" s="47">
        <v>2591729.12</v>
      </c>
      <c r="F30" s="50">
        <f t="shared" si="1"/>
        <v>0.399471187903636</v>
      </c>
    </row>
    <row r="31" spans="1:6" s="2" customFormat="1" ht="12.75">
      <c r="A31" s="34" t="s">
        <v>129</v>
      </c>
      <c r="B31" s="62" t="s">
        <v>46</v>
      </c>
      <c r="C31" s="59" t="s">
        <v>83</v>
      </c>
      <c r="D31" s="47">
        <v>270900</v>
      </c>
      <c r="E31" s="47">
        <v>13999.5</v>
      </c>
      <c r="F31" s="50">
        <f t="shared" si="1"/>
        <v>0.051677740863787375</v>
      </c>
    </row>
    <row r="32" spans="1:6" s="2" customFormat="1" ht="25.5">
      <c r="A32" s="36" t="s">
        <v>130</v>
      </c>
      <c r="B32" s="74" t="s">
        <v>18</v>
      </c>
      <c r="C32" s="59" t="s">
        <v>78</v>
      </c>
      <c r="D32" s="47">
        <v>4237100</v>
      </c>
      <c r="E32" s="47">
        <v>574244</v>
      </c>
      <c r="F32" s="50">
        <f t="shared" si="1"/>
        <v>0.1355276014255033</v>
      </c>
    </row>
    <row r="33" spans="1:6" s="2" customFormat="1" ht="25.5">
      <c r="A33" s="34" t="s">
        <v>131</v>
      </c>
      <c r="B33" s="68" t="s">
        <v>19</v>
      </c>
      <c r="C33" s="59" t="s">
        <v>79</v>
      </c>
      <c r="D33" s="47">
        <v>819400</v>
      </c>
      <c r="E33" s="47">
        <v>0</v>
      </c>
      <c r="F33" s="50">
        <f t="shared" si="1"/>
        <v>0</v>
      </c>
    </row>
    <row r="34" spans="1:6" s="17" customFormat="1" ht="31.5">
      <c r="A34" s="38" t="s">
        <v>210</v>
      </c>
      <c r="B34" s="98" t="s">
        <v>212</v>
      </c>
      <c r="C34" s="77" t="s">
        <v>230</v>
      </c>
      <c r="D34" s="48">
        <f>+D35</f>
        <v>100000</v>
      </c>
      <c r="E34" s="48">
        <f>+E35</f>
        <v>0</v>
      </c>
      <c r="F34" s="51">
        <f t="shared" si="1"/>
        <v>0</v>
      </c>
    </row>
    <row r="35" spans="1:6" s="2" customFormat="1" ht="25.5">
      <c r="A35" s="34" t="s">
        <v>211</v>
      </c>
      <c r="B35" s="99" t="s">
        <v>213</v>
      </c>
      <c r="C35" s="61" t="s">
        <v>231</v>
      </c>
      <c r="D35" s="47">
        <v>100000</v>
      </c>
      <c r="E35" s="47">
        <v>0</v>
      </c>
      <c r="F35" s="50">
        <f t="shared" si="1"/>
        <v>0</v>
      </c>
    </row>
    <row r="36" spans="1:6" s="17" customFormat="1" ht="47.25">
      <c r="A36" s="38" t="s">
        <v>132</v>
      </c>
      <c r="B36" s="75" t="s">
        <v>181</v>
      </c>
      <c r="C36" s="77" t="s">
        <v>44</v>
      </c>
      <c r="D36" s="48">
        <f>+D37+D38</f>
        <v>10347900</v>
      </c>
      <c r="E36" s="48">
        <f>+E37+E38</f>
        <v>1078909.7</v>
      </c>
      <c r="F36" s="51">
        <f aca="true" t="shared" si="2" ref="F36:F77">+E36/D36</f>
        <v>0.10426363803283757</v>
      </c>
    </row>
    <row r="37" spans="1:6" s="2" customFormat="1" ht="25.5">
      <c r="A37" s="34" t="s">
        <v>133</v>
      </c>
      <c r="B37" s="68" t="s">
        <v>9</v>
      </c>
      <c r="C37" s="61" t="s">
        <v>45</v>
      </c>
      <c r="D37" s="47">
        <v>7654900</v>
      </c>
      <c r="E37" s="47">
        <v>728909.7</v>
      </c>
      <c r="F37" s="50">
        <f t="shared" si="2"/>
        <v>0.09522132229029771</v>
      </c>
    </row>
    <row r="38" spans="1:6" s="2" customFormat="1" ht="12.75">
      <c r="A38" s="34" t="s">
        <v>175</v>
      </c>
      <c r="B38" s="78" t="s">
        <v>176</v>
      </c>
      <c r="C38" s="79" t="s">
        <v>177</v>
      </c>
      <c r="D38" s="47">
        <v>2693000</v>
      </c>
      <c r="E38" s="47">
        <v>350000</v>
      </c>
      <c r="F38" s="50">
        <f>+E38/D38</f>
        <v>0.12996658002227998</v>
      </c>
    </row>
    <row r="39" spans="1:6" s="17" customFormat="1" ht="31.5">
      <c r="A39" s="39" t="s">
        <v>134</v>
      </c>
      <c r="B39" s="75" t="s">
        <v>100</v>
      </c>
      <c r="C39" s="72" t="s">
        <v>73</v>
      </c>
      <c r="D39" s="48">
        <f>+D40</f>
        <v>4771700</v>
      </c>
      <c r="E39" s="48">
        <f>+E40</f>
        <v>1139613</v>
      </c>
      <c r="F39" s="51">
        <f t="shared" si="2"/>
        <v>0.2388274619108494</v>
      </c>
    </row>
    <row r="40" spans="1:6" s="2" customFormat="1" ht="25.5">
      <c r="A40" s="34" t="s">
        <v>135</v>
      </c>
      <c r="B40" s="60" t="s">
        <v>32</v>
      </c>
      <c r="C40" s="59" t="s">
        <v>74</v>
      </c>
      <c r="D40" s="47">
        <v>4771700</v>
      </c>
      <c r="E40" s="47">
        <v>1139613</v>
      </c>
      <c r="F40" s="50">
        <f t="shared" si="2"/>
        <v>0.2388274619108494</v>
      </c>
    </row>
    <row r="41" spans="1:6" s="17" customFormat="1" ht="31.5">
      <c r="A41" s="38" t="s">
        <v>136</v>
      </c>
      <c r="B41" s="80" t="s">
        <v>75</v>
      </c>
      <c r="C41" s="72" t="s">
        <v>76</v>
      </c>
      <c r="D41" s="48">
        <f>D42</f>
        <v>313500</v>
      </c>
      <c r="E41" s="48">
        <f>E42</f>
        <v>0</v>
      </c>
      <c r="F41" s="51">
        <f t="shared" si="2"/>
        <v>0</v>
      </c>
    </row>
    <row r="42" spans="1:6" s="2" customFormat="1" ht="25.5">
      <c r="A42" s="34" t="s">
        <v>137</v>
      </c>
      <c r="B42" s="68" t="s">
        <v>35</v>
      </c>
      <c r="C42" s="59" t="s">
        <v>77</v>
      </c>
      <c r="D42" s="47">
        <v>313500</v>
      </c>
      <c r="E42" s="47">
        <v>0</v>
      </c>
      <c r="F42" s="50">
        <f t="shared" si="2"/>
        <v>0</v>
      </c>
    </row>
    <row r="43" spans="1:6" s="17" customFormat="1" ht="31.5">
      <c r="A43" s="38" t="s">
        <v>138</v>
      </c>
      <c r="B43" s="80" t="s">
        <v>102</v>
      </c>
      <c r="C43" s="72" t="s">
        <v>80</v>
      </c>
      <c r="D43" s="48">
        <f>SUM(D44:D46)</f>
        <v>5688952.09</v>
      </c>
      <c r="E43" s="48">
        <f>SUM(E44:E46)</f>
        <v>0</v>
      </c>
      <c r="F43" s="51">
        <f t="shared" si="2"/>
        <v>0</v>
      </c>
    </row>
    <row r="44" spans="1:6" s="2" customFormat="1" ht="38.25">
      <c r="A44" s="34" t="s">
        <v>139</v>
      </c>
      <c r="B44" s="68" t="s">
        <v>182</v>
      </c>
      <c r="C44" s="59" t="s">
        <v>81</v>
      </c>
      <c r="D44" s="47">
        <v>5293677</v>
      </c>
      <c r="E44" s="47">
        <v>0</v>
      </c>
      <c r="F44" s="50">
        <f t="shared" si="2"/>
        <v>0</v>
      </c>
    </row>
    <row r="45" spans="1:6" s="2" customFormat="1" ht="25.5">
      <c r="A45" s="34" t="s">
        <v>215</v>
      </c>
      <c r="B45" s="100" t="s">
        <v>219</v>
      </c>
      <c r="C45" s="59" t="s">
        <v>217</v>
      </c>
      <c r="D45" s="47">
        <v>100000</v>
      </c>
      <c r="E45" s="47">
        <v>0</v>
      </c>
      <c r="F45" s="50">
        <f>+E45/D45</f>
        <v>0</v>
      </c>
    </row>
    <row r="46" spans="1:6" s="2" customFormat="1" ht="25.5">
      <c r="A46" s="34" t="s">
        <v>216</v>
      </c>
      <c r="B46" s="100" t="s">
        <v>220</v>
      </c>
      <c r="C46" s="59" t="s">
        <v>218</v>
      </c>
      <c r="D46" s="47">
        <v>295275.09</v>
      </c>
      <c r="E46" s="47">
        <v>0</v>
      </c>
      <c r="F46" s="50">
        <f>+E46/D46</f>
        <v>0</v>
      </c>
    </row>
    <row r="47" spans="1:6" ht="31.5">
      <c r="A47" s="40" t="s">
        <v>140</v>
      </c>
      <c r="B47" s="81" t="s">
        <v>43</v>
      </c>
      <c r="C47" s="67" t="s">
        <v>85</v>
      </c>
      <c r="D47" s="46">
        <f>+D48</f>
        <v>717800</v>
      </c>
      <c r="E47" s="46">
        <f>+E48</f>
        <v>76340</v>
      </c>
      <c r="F47" s="49">
        <f t="shared" si="2"/>
        <v>0.1063527444970744</v>
      </c>
    </row>
    <row r="48" spans="1:6" s="17" customFormat="1" ht="15.75">
      <c r="A48" s="39" t="s">
        <v>141</v>
      </c>
      <c r="B48" s="82" t="s">
        <v>84</v>
      </c>
      <c r="C48" s="72" t="s">
        <v>86</v>
      </c>
      <c r="D48" s="48">
        <f>+D49</f>
        <v>717800</v>
      </c>
      <c r="E48" s="48">
        <f>+E49</f>
        <v>76340</v>
      </c>
      <c r="F48" s="51">
        <f t="shared" si="2"/>
        <v>0.1063527444970744</v>
      </c>
    </row>
    <row r="49" spans="1:6" s="2" customFormat="1" ht="25.5">
      <c r="A49" s="34" t="s">
        <v>142</v>
      </c>
      <c r="B49" s="62" t="s">
        <v>87</v>
      </c>
      <c r="C49" s="59" t="s">
        <v>88</v>
      </c>
      <c r="D49" s="47">
        <v>717800</v>
      </c>
      <c r="E49" s="47">
        <v>76340</v>
      </c>
      <c r="F49" s="50">
        <f t="shared" si="2"/>
        <v>0.1063527444970744</v>
      </c>
    </row>
    <row r="50" spans="1:6" ht="31.5">
      <c r="A50" s="14" t="s">
        <v>143</v>
      </c>
      <c r="B50" s="66" t="s">
        <v>103</v>
      </c>
      <c r="C50" s="67" t="s">
        <v>92</v>
      </c>
      <c r="D50" s="46">
        <f>+D51</f>
        <v>1908900</v>
      </c>
      <c r="E50" s="46">
        <f>+E51</f>
        <v>608978.73</v>
      </c>
      <c r="F50" s="49">
        <f t="shared" si="2"/>
        <v>0.3190207606474933</v>
      </c>
    </row>
    <row r="51" spans="1:6" s="2" customFormat="1" ht="25.5">
      <c r="A51" s="34" t="s">
        <v>144</v>
      </c>
      <c r="B51" s="68" t="s">
        <v>24</v>
      </c>
      <c r="C51" s="59" t="s">
        <v>93</v>
      </c>
      <c r="D51" s="47">
        <v>1908900</v>
      </c>
      <c r="E51" s="47">
        <v>608978.73</v>
      </c>
      <c r="F51" s="50">
        <f t="shared" si="2"/>
        <v>0.3190207606474933</v>
      </c>
    </row>
    <row r="52" spans="1:6" ht="47.25">
      <c r="A52" s="14" t="s">
        <v>145</v>
      </c>
      <c r="B52" s="56" t="s">
        <v>183</v>
      </c>
      <c r="C52" s="83" t="s">
        <v>51</v>
      </c>
      <c r="D52" s="46">
        <f>SUM(D53:D55)</f>
        <v>106205799</v>
      </c>
      <c r="E52" s="46">
        <f>SUM(E53:E55)</f>
        <v>1796535.26</v>
      </c>
      <c r="F52" s="49">
        <f t="shared" si="2"/>
        <v>0.016915604203495516</v>
      </c>
    </row>
    <row r="53" spans="1:6" s="2" customFormat="1" ht="25.5">
      <c r="A53" s="34" t="s">
        <v>146</v>
      </c>
      <c r="B53" s="58" t="s">
        <v>5</v>
      </c>
      <c r="C53" s="76" t="s">
        <v>52</v>
      </c>
      <c r="D53" s="47">
        <v>58009799</v>
      </c>
      <c r="E53" s="47">
        <v>249740</v>
      </c>
      <c r="F53" s="50">
        <f t="shared" si="2"/>
        <v>0.004305134723876564</v>
      </c>
    </row>
    <row r="54" spans="1:6" s="2" customFormat="1" ht="25.5">
      <c r="A54" s="34" t="s">
        <v>147</v>
      </c>
      <c r="B54" s="84" t="s">
        <v>89</v>
      </c>
      <c r="C54" s="59" t="s">
        <v>82</v>
      </c>
      <c r="D54" s="47">
        <v>42200300</v>
      </c>
      <c r="E54" s="47">
        <v>0</v>
      </c>
      <c r="F54" s="50">
        <f t="shared" si="2"/>
        <v>0</v>
      </c>
    </row>
    <row r="55" spans="1:6" s="2" customFormat="1" ht="25.5">
      <c r="A55" s="34" t="s">
        <v>148</v>
      </c>
      <c r="B55" s="68" t="s">
        <v>28</v>
      </c>
      <c r="C55" s="59" t="s">
        <v>70</v>
      </c>
      <c r="D55" s="47">
        <v>5995700</v>
      </c>
      <c r="E55" s="47">
        <v>1546795.26</v>
      </c>
      <c r="F55" s="50">
        <f t="shared" si="2"/>
        <v>0.2579840986039995</v>
      </c>
    </row>
    <row r="56" spans="1:6" ht="31.5">
      <c r="A56" s="40" t="s">
        <v>149</v>
      </c>
      <c r="B56" s="56" t="s">
        <v>184</v>
      </c>
      <c r="C56" s="83" t="s">
        <v>71</v>
      </c>
      <c r="D56" s="46">
        <f>+D57+D62</f>
        <v>85685099.99</v>
      </c>
      <c r="E56" s="46">
        <f>+E57+E62</f>
        <v>28094378.93</v>
      </c>
      <c r="F56" s="49">
        <f t="shared" si="2"/>
        <v>0.3278793971563177</v>
      </c>
    </row>
    <row r="57" spans="1:6" s="17" customFormat="1" ht="31.5">
      <c r="A57" s="39" t="s">
        <v>150</v>
      </c>
      <c r="B57" s="85" t="s">
        <v>29</v>
      </c>
      <c r="C57" s="77" t="s">
        <v>94</v>
      </c>
      <c r="D57" s="48">
        <f>SUM(D58:D61)</f>
        <v>85188499.99</v>
      </c>
      <c r="E57" s="48">
        <f>SUM(E58:E61)</f>
        <v>28094378.93</v>
      </c>
      <c r="F57" s="51">
        <f t="shared" si="2"/>
        <v>0.32979074562056976</v>
      </c>
    </row>
    <row r="58" spans="1:6" s="2" customFormat="1" ht="25.5">
      <c r="A58" s="34" t="s">
        <v>151</v>
      </c>
      <c r="B58" s="70" t="s">
        <v>33</v>
      </c>
      <c r="C58" s="61" t="s">
        <v>95</v>
      </c>
      <c r="D58" s="47">
        <v>27156700</v>
      </c>
      <c r="E58" s="47">
        <v>7177573.16</v>
      </c>
      <c r="F58" s="50">
        <f t="shared" si="2"/>
        <v>0.2643021118177098</v>
      </c>
    </row>
    <row r="59" spans="1:6" s="2" customFormat="1" ht="38.25">
      <c r="A59" s="34" t="s">
        <v>152</v>
      </c>
      <c r="B59" s="68" t="s">
        <v>214</v>
      </c>
      <c r="C59" s="59" t="s">
        <v>98</v>
      </c>
      <c r="D59" s="47">
        <v>480000</v>
      </c>
      <c r="E59" s="47">
        <v>75000</v>
      </c>
      <c r="F59" s="50">
        <f t="shared" si="2"/>
        <v>0.15625</v>
      </c>
    </row>
    <row r="60" spans="1:6" s="2" customFormat="1" ht="25.5">
      <c r="A60" s="34" t="s">
        <v>153</v>
      </c>
      <c r="B60" s="68" t="s">
        <v>26</v>
      </c>
      <c r="C60" s="59" t="s">
        <v>99</v>
      </c>
      <c r="D60" s="47">
        <v>44802400</v>
      </c>
      <c r="E60" s="47">
        <v>17092405.78</v>
      </c>
      <c r="F60" s="50">
        <f t="shared" si="2"/>
        <v>0.38150647688516687</v>
      </c>
    </row>
    <row r="61" spans="1:6" s="2" customFormat="1" ht="25.5">
      <c r="A61" s="34" t="s">
        <v>197</v>
      </c>
      <c r="B61" s="68" t="s">
        <v>198</v>
      </c>
      <c r="C61" s="59" t="s">
        <v>199</v>
      </c>
      <c r="D61" s="47">
        <v>12749399.99</v>
      </c>
      <c r="E61" s="47">
        <v>3749399.99</v>
      </c>
      <c r="F61" s="50">
        <f>+E61/D61</f>
        <v>0.2940844269487854</v>
      </c>
    </row>
    <row r="62" spans="1:6" s="17" customFormat="1" ht="31.5">
      <c r="A62" s="38" t="s">
        <v>154</v>
      </c>
      <c r="B62" s="80" t="s">
        <v>30</v>
      </c>
      <c r="C62" s="72" t="s">
        <v>96</v>
      </c>
      <c r="D62" s="48">
        <f>SUM(D63:D64)</f>
        <v>496600</v>
      </c>
      <c r="E62" s="48">
        <f>SUM(E63:E64)</f>
        <v>0</v>
      </c>
      <c r="F62" s="51">
        <f t="shared" si="2"/>
        <v>0</v>
      </c>
    </row>
    <row r="63" spans="1:6" s="2" customFormat="1" ht="12.75">
      <c r="A63" s="34" t="s">
        <v>155</v>
      </c>
      <c r="B63" s="68" t="s">
        <v>25</v>
      </c>
      <c r="C63" s="59" t="s">
        <v>97</v>
      </c>
      <c r="D63" s="47">
        <v>461400</v>
      </c>
      <c r="E63" s="47">
        <v>0</v>
      </c>
      <c r="F63" s="50">
        <f t="shared" si="2"/>
        <v>0</v>
      </c>
    </row>
    <row r="64" spans="1:6" s="2" customFormat="1" ht="12.75">
      <c r="A64" s="34" t="s">
        <v>187</v>
      </c>
      <c r="B64" s="58" t="s">
        <v>185</v>
      </c>
      <c r="C64" s="59" t="s">
        <v>186</v>
      </c>
      <c r="D64" s="47">
        <v>35200</v>
      </c>
      <c r="E64" s="47">
        <v>0</v>
      </c>
      <c r="F64" s="50">
        <f t="shared" si="2"/>
        <v>0</v>
      </c>
    </row>
    <row r="65" spans="1:6" ht="31.5">
      <c r="A65" s="14" t="s">
        <v>156</v>
      </c>
      <c r="B65" s="86" t="s">
        <v>22</v>
      </c>
      <c r="C65" s="67" t="s">
        <v>90</v>
      </c>
      <c r="D65" s="46">
        <f>+D66</f>
        <v>6024558.99</v>
      </c>
      <c r="E65" s="46">
        <f>+E66</f>
        <v>0</v>
      </c>
      <c r="F65" s="49">
        <f>+E65/D65</f>
        <v>0</v>
      </c>
    </row>
    <row r="66" spans="1:6" s="2" customFormat="1" ht="25.5">
      <c r="A66" s="15" t="s">
        <v>157</v>
      </c>
      <c r="B66" s="96" t="s">
        <v>23</v>
      </c>
      <c r="C66" s="59" t="s">
        <v>91</v>
      </c>
      <c r="D66" s="47">
        <v>6024558.99</v>
      </c>
      <c r="E66" s="47">
        <v>0</v>
      </c>
      <c r="F66" s="50">
        <f>+E66/D66</f>
        <v>0</v>
      </c>
    </row>
    <row r="67" spans="1:6" ht="31.5">
      <c r="A67" s="14" t="s">
        <v>161</v>
      </c>
      <c r="B67" s="65" t="s">
        <v>160</v>
      </c>
      <c r="C67" s="16" t="s">
        <v>167</v>
      </c>
      <c r="D67" s="46">
        <f>SUM(D68:D71)</f>
        <v>1177425</v>
      </c>
      <c r="E67" s="46">
        <f>SUM(E68:E71)</f>
        <v>125494.95999999999</v>
      </c>
      <c r="F67" s="49">
        <f t="shared" si="2"/>
        <v>0.10658424952757076</v>
      </c>
    </row>
    <row r="68" spans="1:6" s="2" customFormat="1" ht="29.25" customHeight="1">
      <c r="A68" s="15" t="s">
        <v>162</v>
      </c>
      <c r="B68" s="97" t="s">
        <v>166</v>
      </c>
      <c r="C68" s="15" t="s">
        <v>168</v>
      </c>
      <c r="D68" s="47">
        <v>220400</v>
      </c>
      <c r="E68" s="47">
        <v>107355.56</v>
      </c>
      <c r="F68" s="50">
        <f>+E68/D68</f>
        <v>0.48709419237749546</v>
      </c>
    </row>
    <row r="69" spans="1:6" s="2" customFormat="1" ht="25.5">
      <c r="A69" s="15" t="s">
        <v>163</v>
      </c>
      <c r="B69" s="97" t="s">
        <v>172</v>
      </c>
      <c r="C69" s="15" t="s">
        <v>169</v>
      </c>
      <c r="D69" s="47">
        <v>177400</v>
      </c>
      <c r="E69" s="47">
        <v>18139.4</v>
      </c>
      <c r="F69" s="50">
        <f>+E69/D69</f>
        <v>0.10225140924464488</v>
      </c>
    </row>
    <row r="70" spans="1:6" s="2" customFormat="1" ht="25.5">
      <c r="A70" s="15" t="s">
        <v>164</v>
      </c>
      <c r="B70" s="97" t="s">
        <v>173</v>
      </c>
      <c r="C70" s="15" t="s">
        <v>170</v>
      </c>
      <c r="D70" s="47">
        <v>518425</v>
      </c>
      <c r="E70" s="47">
        <v>0</v>
      </c>
      <c r="F70" s="50">
        <f>+E70/D70</f>
        <v>0</v>
      </c>
    </row>
    <row r="71" spans="1:6" s="2" customFormat="1" ht="38.25">
      <c r="A71" s="15" t="s">
        <v>165</v>
      </c>
      <c r="B71" s="97" t="s">
        <v>174</v>
      </c>
      <c r="C71" s="15" t="s">
        <v>171</v>
      </c>
      <c r="D71" s="47">
        <v>261200</v>
      </c>
      <c r="E71" s="47">
        <v>0</v>
      </c>
      <c r="F71" s="50">
        <f t="shared" si="2"/>
        <v>0</v>
      </c>
    </row>
    <row r="72" spans="1:6" s="2" customFormat="1" ht="31.5">
      <c r="A72" s="40" t="s">
        <v>200</v>
      </c>
      <c r="B72" s="87" t="s">
        <v>188</v>
      </c>
      <c r="C72" s="88" t="s">
        <v>189</v>
      </c>
      <c r="D72" s="46">
        <f>+D73+D75+D77</f>
        <v>1603750</v>
      </c>
      <c r="E72" s="46">
        <f>+E73+E75+E77</f>
        <v>425488.54</v>
      </c>
      <c r="F72" s="49">
        <f>+E72/D72</f>
        <v>0.2653085206547155</v>
      </c>
    </row>
    <row r="73" spans="1:6" s="2" customFormat="1" ht="30">
      <c r="A73" s="39" t="s">
        <v>201</v>
      </c>
      <c r="B73" s="89" t="s">
        <v>190</v>
      </c>
      <c r="C73" s="90" t="s">
        <v>191</v>
      </c>
      <c r="D73" s="48">
        <f>+D74</f>
        <v>1221850</v>
      </c>
      <c r="E73" s="48">
        <f>+E74</f>
        <v>139485.8</v>
      </c>
      <c r="F73" s="51">
        <f t="shared" si="2"/>
        <v>0.11415951221508368</v>
      </c>
    </row>
    <row r="74" spans="1:6" s="2" customFormat="1" ht="25.5">
      <c r="A74" s="34" t="s">
        <v>202</v>
      </c>
      <c r="B74" s="84" t="s">
        <v>31</v>
      </c>
      <c r="C74" s="91" t="s">
        <v>192</v>
      </c>
      <c r="D74" s="47">
        <v>1221850</v>
      </c>
      <c r="E74" s="47">
        <v>139485.8</v>
      </c>
      <c r="F74" s="50">
        <f>+E74/D74</f>
        <v>0.11415951221508368</v>
      </c>
    </row>
    <row r="75" spans="1:6" s="2" customFormat="1" ht="47.25">
      <c r="A75" s="39" t="s">
        <v>203</v>
      </c>
      <c r="B75" s="92" t="s">
        <v>34</v>
      </c>
      <c r="C75" s="90" t="s">
        <v>193</v>
      </c>
      <c r="D75" s="48">
        <f>+D76</f>
        <v>311400</v>
      </c>
      <c r="E75" s="48">
        <f>+E76</f>
        <v>254336.07</v>
      </c>
      <c r="F75" s="51">
        <f t="shared" si="2"/>
        <v>0.8167503853564547</v>
      </c>
    </row>
    <row r="76" spans="1:6" s="2" customFormat="1" ht="25.5">
      <c r="A76" s="34" t="s">
        <v>204</v>
      </c>
      <c r="B76" s="93" t="s">
        <v>21</v>
      </c>
      <c r="C76" s="91" t="s">
        <v>194</v>
      </c>
      <c r="D76" s="47">
        <v>311400</v>
      </c>
      <c r="E76" s="47">
        <v>254336.07</v>
      </c>
      <c r="F76" s="50">
        <f>+E76/D76</f>
        <v>0.8167503853564547</v>
      </c>
    </row>
    <row r="77" spans="1:6" s="2" customFormat="1" ht="31.5">
      <c r="A77" s="39" t="s">
        <v>205</v>
      </c>
      <c r="B77" s="92" t="s">
        <v>36</v>
      </c>
      <c r="C77" s="90" t="s">
        <v>195</v>
      </c>
      <c r="D77" s="48">
        <f>+D78</f>
        <v>70500</v>
      </c>
      <c r="E77" s="48">
        <f>+E78</f>
        <v>31666.67</v>
      </c>
      <c r="F77" s="51">
        <f t="shared" si="2"/>
        <v>0.44917262411347514</v>
      </c>
    </row>
    <row r="78" spans="1:6" s="2" customFormat="1" ht="25.5">
      <c r="A78" s="34" t="s">
        <v>206</v>
      </c>
      <c r="B78" s="84" t="s">
        <v>20</v>
      </c>
      <c r="C78" s="91" t="s">
        <v>196</v>
      </c>
      <c r="D78" s="47">
        <v>70500</v>
      </c>
      <c r="E78" s="47">
        <v>31666.67</v>
      </c>
      <c r="F78" s="50">
        <f>+E78/D78</f>
        <v>0.44917262411347514</v>
      </c>
    </row>
    <row r="79" spans="1:6" ht="31.5">
      <c r="A79" s="14" t="s">
        <v>221</v>
      </c>
      <c r="B79" s="101" t="s">
        <v>227</v>
      </c>
      <c r="C79" s="16" t="s">
        <v>224</v>
      </c>
      <c r="D79" s="46">
        <f>+D80+D81</f>
        <v>80000</v>
      </c>
      <c r="E79" s="46">
        <f>+E80+E81</f>
        <v>0</v>
      </c>
      <c r="F79" s="49">
        <f>+E79/D79</f>
        <v>0</v>
      </c>
    </row>
    <row r="80" spans="1:6" s="2" customFormat="1" ht="29.25" customHeight="1">
      <c r="A80" s="15" t="s">
        <v>222</v>
      </c>
      <c r="B80" s="100" t="s">
        <v>228</v>
      </c>
      <c r="C80" s="15" t="s">
        <v>225</v>
      </c>
      <c r="D80" s="47">
        <v>45000</v>
      </c>
      <c r="E80" s="47">
        <v>0</v>
      </c>
      <c r="F80" s="50">
        <f>+E80/D80</f>
        <v>0</v>
      </c>
    </row>
    <row r="81" spans="1:6" s="2" customFormat="1" ht="25.5">
      <c r="A81" s="15" t="s">
        <v>223</v>
      </c>
      <c r="B81" s="100" t="s">
        <v>229</v>
      </c>
      <c r="C81" s="15" t="s">
        <v>226</v>
      </c>
      <c r="D81" s="47">
        <v>35000</v>
      </c>
      <c r="E81" s="47">
        <v>0</v>
      </c>
      <c r="F81" s="50">
        <f>+E81/D81</f>
        <v>0</v>
      </c>
    </row>
    <row r="82" spans="1:6" ht="15.75">
      <c r="A82" s="52"/>
      <c r="B82" s="29"/>
      <c r="C82" s="26"/>
      <c r="D82" s="53"/>
      <c r="E82" s="53"/>
      <c r="F82" s="54"/>
    </row>
    <row r="83" spans="1:6" ht="15.75">
      <c r="A83" s="54"/>
      <c r="B83" s="29"/>
      <c r="C83" s="26"/>
      <c r="D83" s="53"/>
      <c r="E83" s="53"/>
      <c r="F83" s="55"/>
    </row>
    <row r="84" spans="1:6" ht="15.75">
      <c r="A84" s="54"/>
      <c r="B84" s="29"/>
      <c r="C84" s="26"/>
      <c r="D84" s="53"/>
      <c r="E84" s="53"/>
      <c r="F84" s="55"/>
    </row>
    <row r="85" spans="1:6" ht="15.75" customHeight="1">
      <c r="A85" s="104" t="s">
        <v>207</v>
      </c>
      <c r="B85" s="104"/>
      <c r="C85" s="26"/>
      <c r="D85" s="53"/>
      <c r="E85" s="105" t="s">
        <v>208</v>
      </c>
      <c r="F85" s="105"/>
    </row>
    <row r="86" spans="1:6" ht="15.75">
      <c r="A86" s="54"/>
      <c r="B86" s="29"/>
      <c r="C86" s="26"/>
      <c r="D86" s="53"/>
      <c r="E86" s="53"/>
      <c r="F86" s="55"/>
    </row>
    <row r="87" spans="1:6" ht="15.75">
      <c r="A87" s="54"/>
      <c r="B87" s="29"/>
      <c r="C87" s="26"/>
      <c r="D87" s="53"/>
      <c r="E87" s="53"/>
      <c r="F87" s="55"/>
    </row>
    <row r="88" spans="1:6" ht="15.75">
      <c r="A88" s="54"/>
      <c r="B88" s="29"/>
      <c r="C88" s="26"/>
      <c r="D88" s="53"/>
      <c r="E88" s="53"/>
      <c r="F88" s="55"/>
    </row>
    <row r="89" spans="1:6" ht="15.75" customHeight="1">
      <c r="A89" s="102" t="s">
        <v>178</v>
      </c>
      <c r="B89" s="102"/>
      <c r="C89" s="26"/>
      <c r="D89" s="53"/>
      <c r="E89" s="53"/>
      <c r="F89" s="55"/>
    </row>
    <row r="90" spans="1:6" ht="15.75" customHeight="1">
      <c r="A90" s="102" t="s">
        <v>179</v>
      </c>
      <c r="B90" s="102"/>
      <c r="C90" s="26"/>
      <c r="D90" s="53"/>
      <c r="E90" s="53"/>
      <c r="F90" s="55"/>
    </row>
    <row r="91" spans="1:6" ht="15.75">
      <c r="A91" s="42"/>
      <c r="B91" s="21"/>
      <c r="C91" s="22"/>
      <c r="D91" s="23"/>
      <c r="E91" s="23"/>
      <c r="F91" s="23"/>
    </row>
    <row r="92" spans="1:6" ht="15.75">
      <c r="A92" s="43"/>
      <c r="B92" s="24"/>
      <c r="C92" s="26"/>
      <c r="D92" s="20"/>
      <c r="E92" s="20"/>
      <c r="F92" s="20"/>
    </row>
    <row r="93" spans="1:6" ht="15.75">
      <c r="A93" s="43"/>
      <c r="B93" s="24"/>
      <c r="C93" s="26"/>
      <c r="D93" s="20"/>
      <c r="E93" s="20"/>
      <c r="F93" s="20"/>
    </row>
    <row r="94" spans="1:6" ht="15.75">
      <c r="A94" s="42"/>
      <c r="B94" s="21"/>
      <c r="C94" s="27"/>
      <c r="D94" s="23"/>
      <c r="E94" s="23"/>
      <c r="F94" s="23"/>
    </row>
    <row r="95" spans="1:6" ht="15.75">
      <c r="A95" s="43"/>
      <c r="B95" s="24"/>
      <c r="C95" s="19"/>
      <c r="D95" s="20"/>
      <c r="E95" s="20"/>
      <c r="F95" s="20"/>
    </row>
    <row r="96" spans="1:6" ht="15.75">
      <c r="A96" s="43"/>
      <c r="B96" s="24"/>
      <c r="C96" s="19"/>
      <c r="D96" s="20"/>
      <c r="E96" s="20"/>
      <c r="F96" s="20"/>
    </row>
    <row r="97" spans="1:6" ht="15.75">
      <c r="A97" s="42"/>
      <c r="B97" s="21"/>
      <c r="C97" s="22"/>
      <c r="D97" s="23"/>
      <c r="E97" s="23"/>
      <c r="F97" s="23"/>
    </row>
    <row r="98" spans="1:6" ht="15.75">
      <c r="A98" s="44"/>
      <c r="B98" s="25"/>
      <c r="C98" s="26"/>
      <c r="D98" s="20"/>
      <c r="E98" s="20"/>
      <c r="F98" s="20"/>
    </row>
    <row r="99" spans="1:6" ht="15.75">
      <c r="A99" s="41"/>
      <c r="B99" s="18"/>
      <c r="C99" s="19"/>
      <c r="D99" s="20"/>
      <c r="E99" s="20"/>
      <c r="F99" s="20"/>
    </row>
    <row r="100" spans="1:6" ht="15.75">
      <c r="A100" s="41"/>
      <c r="B100" s="18"/>
      <c r="C100" s="19"/>
      <c r="D100" s="20"/>
      <c r="E100" s="20"/>
      <c r="F100" s="20"/>
    </row>
    <row r="101" spans="1:6" ht="15.75">
      <c r="A101" s="41"/>
      <c r="B101" s="18"/>
      <c r="C101" s="19"/>
      <c r="D101" s="20"/>
      <c r="E101" s="20"/>
      <c r="F101" s="20"/>
    </row>
    <row r="102" spans="1:6" ht="15.75">
      <c r="A102" s="41"/>
      <c r="B102" s="18"/>
      <c r="C102" s="19"/>
      <c r="D102" s="20"/>
      <c r="E102" s="20"/>
      <c r="F102" s="20"/>
    </row>
    <row r="103" spans="1:6" ht="15.75">
      <c r="A103" s="42"/>
      <c r="B103" s="21"/>
      <c r="C103" s="22"/>
      <c r="D103" s="23"/>
      <c r="E103" s="23"/>
      <c r="F103" s="23"/>
    </row>
    <row r="104" spans="1:6" ht="15.75">
      <c r="A104" s="43"/>
      <c r="B104" s="24"/>
      <c r="C104" s="26"/>
      <c r="D104" s="20"/>
      <c r="E104" s="20"/>
      <c r="F104" s="20"/>
    </row>
    <row r="105" spans="1:6" ht="15.75">
      <c r="A105" s="43"/>
      <c r="B105" s="24"/>
      <c r="C105" s="26"/>
      <c r="D105" s="20"/>
      <c r="E105" s="20"/>
      <c r="F105" s="20"/>
    </row>
    <row r="106" spans="1:6" ht="15.75">
      <c r="A106" s="43"/>
      <c r="B106" s="24"/>
      <c r="C106" s="26"/>
      <c r="D106" s="20"/>
      <c r="E106" s="20"/>
      <c r="F106" s="20"/>
    </row>
    <row r="107" spans="1:6" ht="15.75">
      <c r="A107" s="32"/>
      <c r="B107" s="28"/>
      <c r="C107" s="27"/>
      <c r="D107" s="23"/>
      <c r="E107" s="23"/>
      <c r="F107" s="23"/>
    </row>
    <row r="108" spans="1:6" ht="15.75">
      <c r="A108" s="41"/>
      <c r="B108" s="18"/>
      <c r="C108" s="19"/>
      <c r="D108" s="20"/>
      <c r="E108" s="20"/>
      <c r="F108" s="20"/>
    </row>
    <row r="109" spans="1:6" ht="15.75">
      <c r="A109" s="41"/>
      <c r="B109" s="18"/>
      <c r="C109" s="19"/>
      <c r="D109" s="20"/>
      <c r="E109" s="20"/>
      <c r="F109" s="20"/>
    </row>
    <row r="110" spans="1:6" ht="15.75">
      <c r="A110" s="41"/>
      <c r="B110" s="18"/>
      <c r="C110" s="19"/>
      <c r="D110" s="20"/>
      <c r="E110" s="20"/>
      <c r="F110" s="20"/>
    </row>
    <row r="111" spans="1:6" ht="15.75">
      <c r="A111" s="41"/>
      <c r="B111" s="18"/>
      <c r="C111" s="19"/>
      <c r="D111" s="20"/>
      <c r="E111" s="20"/>
      <c r="F111" s="20"/>
    </row>
    <row r="112" spans="1:6" ht="15.75">
      <c r="A112" s="42"/>
      <c r="B112" s="21"/>
      <c r="C112" s="22"/>
      <c r="D112" s="23"/>
      <c r="E112" s="23"/>
      <c r="F112" s="23"/>
    </row>
    <row r="113" spans="1:6" ht="15.75">
      <c r="A113" s="42"/>
      <c r="B113" s="21"/>
      <c r="C113" s="22"/>
      <c r="D113" s="23"/>
      <c r="E113" s="23"/>
      <c r="F113" s="23"/>
    </row>
    <row r="114" spans="1:6" ht="15.75">
      <c r="A114" s="43"/>
      <c r="B114" s="24"/>
      <c r="C114" s="27"/>
      <c r="D114" s="20"/>
      <c r="E114" s="20"/>
      <c r="F114" s="20"/>
    </row>
    <row r="115" spans="1:6" ht="15.75">
      <c r="A115" s="45"/>
      <c r="B115" s="29"/>
      <c r="C115" s="26"/>
      <c r="D115" s="20"/>
      <c r="E115" s="20"/>
      <c r="F115" s="20"/>
    </row>
    <row r="116" spans="1:6" ht="15.75">
      <c r="A116" s="43"/>
      <c r="B116" s="24"/>
      <c r="C116" s="26"/>
      <c r="D116" s="20"/>
      <c r="E116" s="20"/>
      <c r="F116" s="20"/>
    </row>
    <row r="117" spans="1:6" ht="15.75">
      <c r="A117" s="43"/>
      <c r="B117" s="24"/>
      <c r="C117" s="26"/>
      <c r="D117" s="20"/>
      <c r="E117" s="20"/>
      <c r="F117" s="20"/>
    </row>
    <row r="118" spans="1:6" ht="15.75">
      <c r="A118" s="21"/>
      <c r="B118" s="21"/>
      <c r="C118" s="27"/>
      <c r="D118" s="23"/>
      <c r="E118" s="23"/>
      <c r="F118" s="23"/>
    </row>
    <row r="119" spans="1:6" ht="15.75">
      <c r="A119" s="29"/>
      <c r="B119" s="29"/>
      <c r="C119" s="26"/>
      <c r="D119" s="20"/>
      <c r="E119" s="20"/>
      <c r="F119" s="20"/>
    </row>
    <row r="120" spans="1:6" ht="15.75">
      <c r="A120" s="30"/>
      <c r="B120" s="30"/>
      <c r="C120" s="26"/>
      <c r="D120" s="20"/>
      <c r="E120" s="20"/>
      <c r="F120" s="20"/>
    </row>
    <row r="121" spans="1:6" ht="15.75">
      <c r="A121" s="30"/>
      <c r="B121" s="30"/>
      <c r="C121" s="26"/>
      <c r="D121" s="20"/>
      <c r="E121" s="20"/>
      <c r="F121" s="20"/>
    </row>
    <row r="122" spans="1:6" ht="15.75">
      <c r="A122" s="30"/>
      <c r="B122" s="30"/>
      <c r="C122" s="26"/>
      <c r="D122" s="20"/>
      <c r="E122" s="20"/>
      <c r="F122" s="20"/>
    </row>
    <row r="123" spans="1:6" ht="15.75">
      <c r="A123" s="21"/>
      <c r="B123" s="21"/>
      <c r="C123" s="27"/>
      <c r="D123" s="23"/>
      <c r="E123" s="23"/>
      <c r="F123" s="23"/>
    </row>
    <row r="124" spans="1:6" ht="15.75">
      <c r="A124" s="24"/>
      <c r="B124" s="24"/>
      <c r="C124" s="26"/>
      <c r="D124" s="20"/>
      <c r="E124" s="20"/>
      <c r="F124" s="20"/>
    </row>
    <row r="125" spans="1:6" ht="15.75">
      <c r="A125" s="29"/>
      <c r="B125" s="29"/>
      <c r="C125" s="26"/>
      <c r="D125" s="20"/>
      <c r="E125" s="20"/>
      <c r="F125" s="20"/>
    </row>
    <row r="126" spans="1:6" ht="15.75">
      <c r="A126" s="29"/>
      <c r="B126" s="29"/>
      <c r="C126" s="26"/>
      <c r="D126" s="20"/>
      <c r="E126" s="20"/>
      <c r="F126" s="20"/>
    </row>
    <row r="127" spans="1:6" ht="15.75">
      <c r="A127" s="29"/>
      <c r="B127" s="29"/>
      <c r="C127" s="26"/>
      <c r="D127" s="20"/>
      <c r="E127" s="20"/>
      <c r="F127" s="20"/>
    </row>
    <row r="128" spans="1:6" ht="15.75">
      <c r="A128" s="24"/>
      <c r="B128" s="24"/>
      <c r="C128" s="26"/>
      <c r="D128" s="20"/>
      <c r="E128" s="20"/>
      <c r="F128" s="20"/>
    </row>
    <row r="129" spans="1:6" ht="15.75">
      <c r="A129" s="21"/>
      <c r="B129" s="21"/>
      <c r="C129" s="27"/>
      <c r="D129" s="23"/>
      <c r="E129" s="23"/>
      <c r="F129" s="23"/>
    </row>
    <row r="130" spans="1:6" ht="15.75">
      <c r="A130" s="31"/>
      <c r="B130" s="31"/>
      <c r="C130" s="32"/>
      <c r="D130" s="33"/>
      <c r="E130" s="33"/>
      <c r="F130" s="33"/>
    </row>
    <row r="131" spans="1:6" ht="15.75">
      <c r="A131" s="31"/>
      <c r="B131" s="31"/>
      <c r="C131" s="32"/>
      <c r="D131" s="33"/>
      <c r="E131" s="33"/>
      <c r="F131" s="33"/>
    </row>
    <row r="132" spans="1:6" ht="15.75">
      <c r="A132" s="31"/>
      <c r="B132" s="31"/>
      <c r="C132" s="32"/>
      <c r="D132" s="33"/>
      <c r="E132" s="33"/>
      <c r="F132" s="33"/>
    </row>
    <row r="133" spans="1:6" ht="15.75">
      <c r="A133" s="31"/>
      <c r="B133" s="31"/>
      <c r="C133" s="32"/>
      <c r="D133" s="33"/>
      <c r="E133" s="33"/>
      <c r="F133" s="33"/>
    </row>
    <row r="134" spans="1:6" ht="15.75">
      <c r="A134" s="31"/>
      <c r="B134" s="31"/>
      <c r="C134" s="32"/>
      <c r="D134" s="33"/>
      <c r="E134" s="33"/>
      <c r="F134" s="33"/>
    </row>
    <row r="135" spans="1:6" ht="15.75">
      <c r="A135" s="31"/>
      <c r="B135" s="31"/>
      <c r="C135" s="32"/>
      <c r="D135" s="33"/>
      <c r="E135" s="33"/>
      <c r="F135" s="33"/>
    </row>
    <row r="136" spans="1:6" ht="15.75">
      <c r="A136" s="31"/>
      <c r="B136" s="31"/>
      <c r="C136" s="32"/>
      <c r="D136" s="33"/>
      <c r="E136" s="33"/>
      <c r="F136" s="33"/>
    </row>
    <row r="137" spans="1:6" ht="15.75">
      <c r="A137" s="31"/>
      <c r="B137" s="31"/>
      <c r="C137" s="32"/>
      <c r="D137" s="33"/>
      <c r="E137" s="33"/>
      <c r="F137" s="33"/>
    </row>
    <row r="138" spans="1:6" ht="15.75">
      <c r="A138" s="31"/>
      <c r="B138" s="31"/>
      <c r="C138" s="32"/>
      <c r="D138" s="33"/>
      <c r="E138" s="33"/>
      <c r="F138" s="33"/>
    </row>
  </sheetData>
  <sheetProtection/>
  <mergeCells count="7">
    <mergeCell ref="A90:B90"/>
    <mergeCell ref="A2:F2"/>
    <mergeCell ref="A3:F3"/>
    <mergeCell ref="A4:F4"/>
    <mergeCell ref="A85:B85"/>
    <mergeCell ref="E85:F85"/>
    <mergeCell ref="A89:B89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2017-11-02T04:07:31Z</cp:lastPrinted>
  <dcterms:created xsi:type="dcterms:W3CDTF">2004-09-01T05:21:12Z</dcterms:created>
  <dcterms:modified xsi:type="dcterms:W3CDTF">2018-05-22T03:55:18Z</dcterms:modified>
  <cp:category/>
  <cp:version/>
  <cp:contentType/>
  <cp:contentStatus/>
</cp:coreProperties>
</file>