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<sst xmlns="http://schemas.openxmlformats.org/spreadsheetml/2006/main" count="215" uniqueCount="213">
  <si>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</si>
  <si>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</si>
  <si>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</si>
  <si>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</si>
  <si>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</si>
  <si>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</si>
  <si>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</si>
  <si>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</si>
  <si>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</si>
  <si>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</si>
  <si>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</si>
  <si>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</si>
  <si>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</si>
  <si>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</si>
  <si>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</si>
  <si>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</si>
  <si>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</si>
  <si>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</si>
  <si>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</si>
  <si>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</si>
  <si>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</si>
  <si>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</si>
  <si>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</si>
  <si>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</si>
  <si>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</si>
  <si>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</si>
  <si>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</si>
  <si>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</si>
  <si>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</si>
  <si>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</si>
  <si>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</si>
  <si>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</si>
  <si>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</si>
  <si>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</si>
  <si>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</si>
  <si>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</si>
  <si>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</si>
  <si>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</si>
  <si>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</si>
  <si>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</si>
  <si>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</si>
  <si>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</si>
  <si>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</si>
  <si>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</si>
  <si>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</si>
  <si>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</si>
  <si>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</si>
  <si>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</si>
  <si>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</si>
  <si>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</si>
  <si>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</si>
  <si>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</si>
  <si>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</si>
  <si>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</si>
  <si>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</si>
  <si>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</si>
  <si>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</si>
  <si>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</si>
  <si>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</si>
  <si>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</si>
  <si>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</si>
  <si>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</si>
  <si>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</si>
  <si>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</si>
  <si>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</si>
  <si>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</si>
  <si>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</si>
  <si>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</si>
  <si>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</si>
  <si>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</si>
  <si>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</si>
  <si>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</si>
  <si>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</si>
  <si>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</si>
  <si>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</si>
  <si>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</si>
  <si>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</si>
  <si>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</si>
  <si>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</si>
  <si>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</si>
  <si>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</si>
  <si>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</si>
  <si>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</si>
  <si>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</si>
  <si>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</si>
  <si>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</si>
  <si>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</si>
  <si>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</si>
  <si>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</si>
  <si>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</si>
  <si>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</si>
  <si>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</si>
  <si>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</si>
  <si>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</si>
  <si>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</si>
  <si>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</si>
  <si>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</si>
  <si>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</si>
  <si>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</si>
  <si>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</si>
  <si>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</si>
  <si>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</si>
  <si>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</si>
  <si>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</si>
  <si>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</si>
  <si>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</si>
  <si>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</si>
  <si>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</si>
  <si>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</si>
  <si>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</si>
  <si>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</si>
  <si>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</si>
  <si>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</si>
  <si>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</si>
  <si>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</si>
  <si>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</si>
  <si>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</si>
  <si>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</si>
  <si>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</si>
  <si>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</si>
  <si>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</si>
  <si>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</si>
  <si>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</si>
  <si>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</si>
  <si>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</si>
  <si>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</si>
  <si>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</si>
  <si>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</si>
  <si>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</si>
  <si>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</si>
  <si>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</si>
  <si>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</si>
  <si>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</si>
  <si>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</si>
  <si>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</si>
  <si>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</si>
  <si>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</si>
  <si>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</si>
  <si>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</si>
  <si>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</si>
  <si>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</si>
  <si>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</si>
  <si>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</si>
  <si>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</si>
  <si>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</si>
  <si>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</si>
  <si>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</si>
  <si>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</si>
  <si>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</si>
  <si>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</si>
  <si>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</si>
  <si>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</si>
  <si>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</si>
  <si>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</si>
  <si>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</si>
  <si>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</si>
  <si>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</si>
  <si>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</si>
  <si>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</si>
  <si>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</si>
  <si>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</si>
  <si>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</si>
  <si>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</si>
  <si>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</si>
  <si>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</si>
  <si>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</si>
  <si>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</si>
  <si>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</si>
  <si>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</si>
  <si>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</si>
  <si>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</si>
  <si>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</si>
  <si>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</si>
  <si>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</si>
  <si>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</si>
  <si>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</si>
  <si>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</si>
  <si>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</si>
  <si>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</si>
  <si>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</si>
  <si>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</si>
  <si>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</si>
  <si>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</si>
  <si>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</si>
  <si>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</si>
  <si>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</si>
  <si>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</si>
  <si>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</si>
  <si>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</si>
  <si>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</si>
  <si>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</si>
  <si>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</si>
  <si>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</si>
  <si>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</si>
  <si>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</si>
  <si>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</si>
  <si>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</si>
  <si>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</si>
  <si>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</si>
  <si>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</si>
  <si>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</si>
  <si>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</si>
  <si>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</si>
  <si>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</si>
  <si>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</si>
  <si>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</si>
  <si>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</si>
  <si>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</si>
  <si>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</si>
  <si>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 01.08.2017 года</t>
  </si>
  <si>
    <t>Исполнено на 01.08.2017г.</t>
  </si>
  <si>
    <t>И.о.начальника финансового управления администрации г.Бодайбо и района</t>
  </si>
  <si>
    <t>О.Н. Хламова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</si>
</sst>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view="pageBreakPreview" zoomScaleNormal="90" zoomScaleSheetLayoutView="100" zoomScalePageLayoutView="0" workbookViewId="0" topLeftCell="A64">
      <selection activeCell="E79" sqref="E79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9" t="s">
        <v>160</v>
      </c>
      <c r="B2" s="99"/>
      <c r="C2" s="99"/>
      <c r="D2" s="99"/>
      <c r="E2" s="99"/>
      <c r="F2" s="99"/>
    </row>
    <row r="3" spans="1:6" ht="15.75">
      <c r="A3" s="99" t="s">
        <v>181</v>
      </c>
      <c r="B3" s="99"/>
      <c r="C3" s="99"/>
      <c r="D3" s="99"/>
      <c r="E3" s="99"/>
      <c r="F3" s="99"/>
    </row>
    <row r="4" spans="1:6" ht="15.75">
      <c r="A4" s="99" t="s">
        <v>209</v>
      </c>
      <c r="B4" s="99"/>
      <c r="C4" s="99"/>
      <c r="D4" s="99"/>
      <c r="E4" s="99"/>
      <c r="F4" s="99"/>
    </row>
    <row r="5" spans="1:6" ht="15.75">
      <c r="A5" s="11"/>
      <c r="B5" s="11"/>
      <c r="C5" s="12"/>
      <c r="D5" s="13"/>
      <c r="E5" s="13"/>
      <c r="F5" s="13" t="s">
        <v>159</v>
      </c>
    </row>
    <row r="6" spans="1:6" s="3" customFormat="1" ht="69" customHeight="1">
      <c r="A6" s="4" t="s">
        <v>105</v>
      </c>
      <c r="B6" s="4" t="s">
        <v>106</v>
      </c>
      <c r="C6" s="5" t="s">
        <v>1</v>
      </c>
      <c r="D6" s="6" t="s">
        <v>182</v>
      </c>
      <c r="E6" s="6" t="s">
        <v>210</v>
      </c>
      <c r="F6" s="6" t="s">
        <v>107</v>
      </c>
    </row>
    <row r="7" spans="1:6" ht="15.75">
      <c r="A7" s="14"/>
      <c r="B7" s="1" t="s">
        <v>0</v>
      </c>
      <c r="C7" s="14"/>
      <c r="D7" s="46">
        <f>+D8+D18+D25+D43+D46+D48+D52+D61+D63+D68</f>
        <v>1158103687.55</v>
      </c>
      <c r="E7" s="46">
        <f>+E8+E18+E25+E43+E46+E48+E52+E61+E63+E68</f>
        <v>525851686.97</v>
      </c>
      <c r="F7" s="49">
        <f>+E7/D7</f>
        <v>0.45406269975916724</v>
      </c>
    </row>
    <row r="8" spans="1:6" ht="31.5">
      <c r="A8" s="14">
        <v>1</v>
      </c>
      <c r="B8" s="56" t="s">
        <v>43</v>
      </c>
      <c r="C8" s="57" t="s">
        <v>59</v>
      </c>
      <c r="D8" s="46">
        <f>SUM(D9:D17)</f>
        <v>614890158.86</v>
      </c>
      <c r="E8" s="46">
        <f>SUM(E9:E17)</f>
        <v>338983678.08</v>
      </c>
      <c r="F8" s="49">
        <f>+E8/D8</f>
        <v>0.5512914350564209</v>
      </c>
    </row>
    <row r="9" spans="1:6" s="2" customFormat="1" ht="25.5">
      <c r="A9" s="34" t="s">
        <v>108</v>
      </c>
      <c r="B9" s="58" t="s">
        <v>7</v>
      </c>
      <c r="C9" s="59" t="s">
        <v>55</v>
      </c>
      <c r="D9" s="47">
        <v>177534402.49</v>
      </c>
      <c r="E9" s="47">
        <v>97460617.16</v>
      </c>
      <c r="F9" s="50">
        <f>+E9/D9</f>
        <v>0.5489675003439948</v>
      </c>
    </row>
    <row r="10" spans="1:6" s="2" customFormat="1" ht="31.5" customHeight="1">
      <c r="A10" s="35" t="s">
        <v>109</v>
      </c>
      <c r="B10" s="94" t="s">
        <v>10</v>
      </c>
      <c r="C10" s="59" t="s">
        <v>102</v>
      </c>
      <c r="D10" s="47">
        <v>286876610.01</v>
      </c>
      <c r="E10" s="47">
        <v>163748531.13</v>
      </c>
      <c r="F10" s="50">
        <f aca="true" t="shared" si="0" ref="F10:F24">+E10/D10</f>
        <v>0.570797776522429</v>
      </c>
    </row>
    <row r="11" spans="1:6" s="2" customFormat="1" ht="25.5">
      <c r="A11" s="34" t="s">
        <v>110</v>
      </c>
      <c r="B11" s="60" t="s">
        <v>11</v>
      </c>
      <c r="C11" s="61" t="s">
        <v>60</v>
      </c>
      <c r="D11" s="47">
        <v>51860828.39</v>
      </c>
      <c r="E11" s="47">
        <v>27671002.81</v>
      </c>
      <c r="F11" s="50">
        <f t="shared" si="0"/>
        <v>0.5335626843811778</v>
      </c>
    </row>
    <row r="12" spans="1:6" s="2" customFormat="1" ht="25.5">
      <c r="A12" s="34" t="s">
        <v>111</v>
      </c>
      <c r="B12" s="62" t="s">
        <v>56</v>
      </c>
      <c r="C12" s="59" t="s">
        <v>57</v>
      </c>
      <c r="D12" s="47">
        <v>1044900</v>
      </c>
      <c r="E12" s="47">
        <v>753362.34</v>
      </c>
      <c r="F12" s="50">
        <f t="shared" si="0"/>
        <v>0.7209898937697387</v>
      </c>
    </row>
    <row r="13" spans="1:6" s="2" customFormat="1" ht="25.5">
      <c r="A13" s="34" t="s">
        <v>112</v>
      </c>
      <c r="B13" s="63" t="s">
        <v>62</v>
      </c>
      <c r="C13" s="59" t="s">
        <v>63</v>
      </c>
      <c r="D13" s="47">
        <v>16776836.61</v>
      </c>
      <c r="E13" s="47">
        <v>9347335.66</v>
      </c>
      <c r="F13" s="50">
        <f t="shared" si="0"/>
        <v>0.5571572208331831</v>
      </c>
    </row>
    <row r="14" spans="1:6" s="2" customFormat="1" ht="25.5">
      <c r="A14" s="35" t="s">
        <v>113</v>
      </c>
      <c r="B14" s="94" t="s">
        <v>13</v>
      </c>
      <c r="C14" s="59" t="s">
        <v>64</v>
      </c>
      <c r="D14" s="47">
        <v>919000</v>
      </c>
      <c r="E14" s="47">
        <v>300057.41</v>
      </c>
      <c r="F14" s="50">
        <f t="shared" si="0"/>
        <v>0.3265042546245919</v>
      </c>
    </row>
    <row r="15" spans="1:6" s="2" customFormat="1" ht="25.5">
      <c r="A15" s="34" t="s">
        <v>114</v>
      </c>
      <c r="B15" s="60" t="s">
        <v>12</v>
      </c>
      <c r="C15" s="61" t="s">
        <v>65</v>
      </c>
      <c r="D15" s="47">
        <v>73275636.39</v>
      </c>
      <c r="E15" s="47">
        <v>35400967.15</v>
      </c>
      <c r="F15" s="50">
        <f t="shared" si="0"/>
        <v>0.4831205690467562</v>
      </c>
    </row>
    <row r="16" spans="1:6" s="2" customFormat="1" ht="25.5">
      <c r="A16" s="36" t="s">
        <v>115</v>
      </c>
      <c r="B16" s="64" t="s">
        <v>8</v>
      </c>
      <c r="C16" s="61" t="s">
        <v>58</v>
      </c>
      <c r="D16" s="47">
        <v>6420144.97</v>
      </c>
      <c r="E16" s="47">
        <v>4241804.42</v>
      </c>
      <c r="F16" s="50">
        <f t="shared" si="0"/>
        <v>0.6607022800608192</v>
      </c>
    </row>
    <row r="17" spans="1:6" s="2" customFormat="1" ht="12.75">
      <c r="A17" s="34" t="s">
        <v>116</v>
      </c>
      <c r="B17" s="62" t="s">
        <v>47</v>
      </c>
      <c r="C17" s="59" t="s">
        <v>61</v>
      </c>
      <c r="D17" s="47">
        <v>181800</v>
      </c>
      <c r="E17" s="47">
        <v>60000</v>
      </c>
      <c r="F17" s="50">
        <f t="shared" si="0"/>
        <v>0.33003300330033003</v>
      </c>
    </row>
    <row r="18" spans="1:6" ht="31.5">
      <c r="A18" s="14" t="s">
        <v>117</v>
      </c>
      <c r="B18" s="66" t="s">
        <v>38</v>
      </c>
      <c r="C18" s="67" t="s">
        <v>39</v>
      </c>
      <c r="D18" s="46">
        <f>SUM(D19:D24)</f>
        <v>154885012</v>
      </c>
      <c r="E18" s="46">
        <f>SUM(E19:E24)</f>
        <v>76678843.07</v>
      </c>
      <c r="F18" s="49">
        <f>+E18/D18</f>
        <v>0.49506948464451805</v>
      </c>
    </row>
    <row r="19" spans="1:6" s="2" customFormat="1" ht="12.75">
      <c r="A19" s="34" t="s">
        <v>118</v>
      </c>
      <c r="B19" s="68" t="s">
        <v>2</v>
      </c>
      <c r="C19" s="59" t="s">
        <v>40</v>
      </c>
      <c r="D19" s="47">
        <v>24738600</v>
      </c>
      <c r="E19" s="47">
        <v>13430008.56</v>
      </c>
      <c r="F19" s="50">
        <f t="shared" si="0"/>
        <v>0.5428766607649584</v>
      </c>
    </row>
    <row r="20" spans="1:6" s="2" customFormat="1" ht="12.75">
      <c r="A20" s="36" t="s">
        <v>119</v>
      </c>
      <c r="B20" s="64" t="s">
        <v>27</v>
      </c>
      <c r="C20" s="59" t="s">
        <v>49</v>
      </c>
      <c r="D20" s="47">
        <v>52822112</v>
      </c>
      <c r="E20" s="47">
        <v>26851066.49</v>
      </c>
      <c r="F20" s="50">
        <f t="shared" si="0"/>
        <v>0.5083300434863339</v>
      </c>
    </row>
    <row r="21" spans="1:6" s="2" customFormat="1" ht="25.5">
      <c r="A21" s="36" t="s">
        <v>120</v>
      </c>
      <c r="B21" s="69" t="s">
        <v>3</v>
      </c>
      <c r="C21" s="59" t="s">
        <v>50</v>
      </c>
      <c r="D21" s="47">
        <v>29372500</v>
      </c>
      <c r="E21" s="47">
        <v>12715171.41</v>
      </c>
      <c r="F21" s="50">
        <f t="shared" si="0"/>
        <v>0.4328937410843476</v>
      </c>
    </row>
    <row r="22" spans="1:6" s="2" customFormat="1" ht="12.75">
      <c r="A22" s="34" t="s">
        <v>121</v>
      </c>
      <c r="B22" s="68" t="s">
        <v>4</v>
      </c>
      <c r="C22" s="59" t="s">
        <v>51</v>
      </c>
      <c r="D22" s="47">
        <v>7942500</v>
      </c>
      <c r="E22" s="47">
        <v>3102614.96</v>
      </c>
      <c r="F22" s="50">
        <f t="shared" si="0"/>
        <v>0.3906345558703179</v>
      </c>
    </row>
    <row r="23" spans="1:6" s="2" customFormat="1" ht="12.75">
      <c r="A23" s="34" t="s">
        <v>122</v>
      </c>
      <c r="B23" s="70" t="s">
        <v>6</v>
      </c>
      <c r="C23" s="59" t="s">
        <v>54</v>
      </c>
      <c r="D23" s="47">
        <v>39648300</v>
      </c>
      <c r="E23" s="47">
        <v>20539681.65</v>
      </c>
      <c r="F23" s="50">
        <f t="shared" si="0"/>
        <v>0.5180469692269277</v>
      </c>
    </row>
    <row r="24" spans="1:6" s="2" customFormat="1" ht="12.75">
      <c r="A24" s="34" t="s">
        <v>123</v>
      </c>
      <c r="B24" s="62" t="s">
        <v>47</v>
      </c>
      <c r="C24" s="59" t="s">
        <v>48</v>
      </c>
      <c r="D24" s="47">
        <v>361000</v>
      </c>
      <c r="E24" s="47">
        <v>40300</v>
      </c>
      <c r="F24" s="50">
        <f t="shared" si="0"/>
        <v>0.11163434903047091</v>
      </c>
    </row>
    <row r="25" spans="1:6" ht="31.5">
      <c r="A25" s="14" t="s">
        <v>124</v>
      </c>
      <c r="B25" s="66" t="s">
        <v>42</v>
      </c>
      <c r="C25" s="71" t="s">
        <v>41</v>
      </c>
      <c r="D25" s="46">
        <f>+D26+D34+D37+D39+D41</f>
        <v>156235600</v>
      </c>
      <c r="E25" s="46">
        <f>+E26+E34+E37+E39+E41</f>
        <v>48582702.64</v>
      </c>
      <c r="F25" s="49">
        <f>+E25/D25</f>
        <v>0.31095795478111266</v>
      </c>
    </row>
    <row r="26" spans="1:6" s="17" customFormat="1" ht="31.5">
      <c r="A26" s="37" t="s">
        <v>125</v>
      </c>
      <c r="B26" s="95" t="s">
        <v>66</v>
      </c>
      <c r="C26" s="72" t="s">
        <v>67</v>
      </c>
      <c r="D26" s="48">
        <f>SUM(D27:D33)</f>
        <v>131539400</v>
      </c>
      <c r="E26" s="48">
        <f>SUM(E27:E33)</f>
        <v>45457307</v>
      </c>
      <c r="F26" s="51">
        <f>+E26/D26</f>
        <v>0.3455794005446277</v>
      </c>
    </row>
    <row r="27" spans="1:6" s="2" customFormat="1" ht="25.5">
      <c r="A27" s="34" t="s">
        <v>126</v>
      </c>
      <c r="B27" s="68" t="s">
        <v>14</v>
      </c>
      <c r="C27" s="59" t="s">
        <v>68</v>
      </c>
      <c r="D27" s="47">
        <v>109016500</v>
      </c>
      <c r="E27" s="47">
        <v>34009800.32</v>
      </c>
      <c r="F27" s="50">
        <f aca="true" t="shared" si="1" ref="F27:F33">+E27/D27</f>
        <v>0.31196929198791007</v>
      </c>
    </row>
    <row r="28" spans="1:6" s="2" customFormat="1" ht="12.75">
      <c r="A28" s="36" t="s">
        <v>127</v>
      </c>
      <c r="B28" s="64" t="s">
        <v>16</v>
      </c>
      <c r="C28" s="59" t="s">
        <v>69</v>
      </c>
      <c r="D28" s="47">
        <v>4658500</v>
      </c>
      <c r="E28" s="47">
        <v>2340908.38</v>
      </c>
      <c r="F28" s="50">
        <f t="shared" si="1"/>
        <v>0.5025026038424385</v>
      </c>
    </row>
    <row r="29" spans="1:6" s="2" customFormat="1" ht="25.5">
      <c r="A29" s="36" t="s">
        <v>128</v>
      </c>
      <c r="B29" s="73" t="s">
        <v>17</v>
      </c>
      <c r="C29" s="59" t="s">
        <v>73</v>
      </c>
      <c r="D29" s="47">
        <v>5829100</v>
      </c>
      <c r="E29" s="47">
        <v>2582209.87</v>
      </c>
      <c r="F29" s="50">
        <f t="shared" si="1"/>
        <v>0.44298603043351464</v>
      </c>
    </row>
    <row r="30" spans="1:6" s="2" customFormat="1" ht="12.75">
      <c r="A30" s="36" t="s">
        <v>129</v>
      </c>
      <c r="B30" s="64" t="s">
        <v>15</v>
      </c>
      <c r="C30" s="59" t="s">
        <v>70</v>
      </c>
      <c r="D30" s="47">
        <v>7700400</v>
      </c>
      <c r="E30" s="47">
        <v>5384562.43</v>
      </c>
      <c r="F30" s="50">
        <f t="shared" si="1"/>
        <v>0.6992574970131421</v>
      </c>
    </row>
    <row r="31" spans="1:6" s="2" customFormat="1" ht="12.75">
      <c r="A31" s="34" t="s">
        <v>130</v>
      </c>
      <c r="B31" s="62" t="s">
        <v>47</v>
      </c>
      <c r="C31" s="59" t="s">
        <v>84</v>
      </c>
      <c r="D31" s="47">
        <v>206500</v>
      </c>
      <c r="E31" s="47">
        <v>118992</v>
      </c>
      <c r="F31" s="50">
        <f t="shared" si="1"/>
        <v>0.5762324455205811</v>
      </c>
    </row>
    <row r="32" spans="1:6" s="2" customFormat="1" ht="25.5">
      <c r="A32" s="36" t="s">
        <v>131</v>
      </c>
      <c r="B32" s="74" t="s">
        <v>18</v>
      </c>
      <c r="C32" s="59" t="s">
        <v>79</v>
      </c>
      <c r="D32" s="47">
        <v>3075800</v>
      </c>
      <c r="E32" s="47">
        <v>1020834</v>
      </c>
      <c r="F32" s="50">
        <f t="shared" si="1"/>
        <v>0.3318921906495871</v>
      </c>
    </row>
    <row r="33" spans="1:6" s="2" customFormat="1" ht="38.25">
      <c r="A33" s="34" t="s">
        <v>132</v>
      </c>
      <c r="B33" s="68" t="s">
        <v>19</v>
      </c>
      <c r="C33" s="59" t="s">
        <v>80</v>
      </c>
      <c r="D33" s="47">
        <v>1052600</v>
      </c>
      <c r="E33" s="47">
        <v>0</v>
      </c>
      <c r="F33" s="50">
        <f t="shared" si="1"/>
        <v>0</v>
      </c>
    </row>
    <row r="34" spans="1:6" s="17" customFormat="1" ht="47.25">
      <c r="A34" s="38" t="s">
        <v>133</v>
      </c>
      <c r="B34" s="75" t="s">
        <v>183</v>
      </c>
      <c r="C34" s="77" t="s">
        <v>45</v>
      </c>
      <c r="D34" s="48">
        <f>+D35+D36</f>
        <v>13978400</v>
      </c>
      <c r="E34" s="48">
        <f>+E35+E36</f>
        <v>1465307.1400000001</v>
      </c>
      <c r="F34" s="51">
        <f aca="true" t="shared" si="2" ref="F34:F73">+E34/D34</f>
        <v>0.10482652807188234</v>
      </c>
    </row>
    <row r="35" spans="1:6" s="2" customFormat="1" ht="25.5">
      <c r="A35" s="34" t="s">
        <v>134</v>
      </c>
      <c r="B35" s="68" t="s">
        <v>9</v>
      </c>
      <c r="C35" s="61" t="s">
        <v>46</v>
      </c>
      <c r="D35" s="47">
        <v>8067400</v>
      </c>
      <c r="E35" s="47">
        <v>865307.14</v>
      </c>
      <c r="F35" s="50">
        <f t="shared" si="2"/>
        <v>0.10725972928080918</v>
      </c>
    </row>
    <row r="36" spans="1:6" s="2" customFormat="1" ht="12.75">
      <c r="A36" s="34" t="s">
        <v>176</v>
      </c>
      <c r="B36" s="78" t="s">
        <v>177</v>
      </c>
      <c r="C36" s="79" t="s">
        <v>178</v>
      </c>
      <c r="D36" s="47">
        <v>5911000</v>
      </c>
      <c r="E36" s="47">
        <v>600000</v>
      </c>
      <c r="F36" s="50">
        <f>+E36/D36</f>
        <v>0.10150566739976315</v>
      </c>
    </row>
    <row r="37" spans="1:6" s="17" customFormat="1" ht="31.5">
      <c r="A37" s="39" t="s">
        <v>135</v>
      </c>
      <c r="B37" s="75" t="s">
        <v>101</v>
      </c>
      <c r="C37" s="72" t="s">
        <v>74</v>
      </c>
      <c r="D37" s="48">
        <f>+D38</f>
        <v>3850100</v>
      </c>
      <c r="E37" s="48">
        <f>+E38</f>
        <v>1283365.5</v>
      </c>
      <c r="F37" s="51">
        <f t="shared" si="2"/>
        <v>0.333333030310901</v>
      </c>
    </row>
    <row r="38" spans="1:6" s="2" customFormat="1" ht="25.5">
      <c r="A38" s="34" t="s">
        <v>136</v>
      </c>
      <c r="B38" s="60" t="s">
        <v>33</v>
      </c>
      <c r="C38" s="59" t="s">
        <v>75</v>
      </c>
      <c r="D38" s="47">
        <v>3850100</v>
      </c>
      <c r="E38" s="47">
        <v>1283365.5</v>
      </c>
      <c r="F38" s="50">
        <f t="shared" si="2"/>
        <v>0.333333030310901</v>
      </c>
    </row>
    <row r="39" spans="1:6" s="17" customFormat="1" ht="31.5">
      <c r="A39" s="38" t="s">
        <v>137</v>
      </c>
      <c r="B39" s="80" t="s">
        <v>76</v>
      </c>
      <c r="C39" s="72" t="s">
        <v>77</v>
      </c>
      <c r="D39" s="48">
        <f>D40</f>
        <v>350000</v>
      </c>
      <c r="E39" s="48">
        <f>E40</f>
        <v>0</v>
      </c>
      <c r="F39" s="51">
        <f t="shared" si="2"/>
        <v>0</v>
      </c>
    </row>
    <row r="40" spans="1:6" s="2" customFormat="1" ht="25.5">
      <c r="A40" s="34" t="s">
        <v>138</v>
      </c>
      <c r="B40" s="68" t="s">
        <v>36</v>
      </c>
      <c r="C40" s="59" t="s">
        <v>78</v>
      </c>
      <c r="D40" s="47">
        <v>350000</v>
      </c>
      <c r="E40" s="47">
        <v>0</v>
      </c>
      <c r="F40" s="50">
        <f t="shared" si="2"/>
        <v>0</v>
      </c>
    </row>
    <row r="41" spans="1:6" s="17" customFormat="1" ht="31.5">
      <c r="A41" s="38" t="s">
        <v>139</v>
      </c>
      <c r="B41" s="80" t="s">
        <v>103</v>
      </c>
      <c r="C41" s="72" t="s">
        <v>81</v>
      </c>
      <c r="D41" s="48">
        <f>+D42</f>
        <v>6517700</v>
      </c>
      <c r="E41" s="48">
        <f>+E42</f>
        <v>376723</v>
      </c>
      <c r="F41" s="51">
        <f t="shared" si="2"/>
        <v>0.0577999907942986</v>
      </c>
    </row>
    <row r="42" spans="1:6" s="2" customFormat="1" ht="38.25">
      <c r="A42" s="34" t="s">
        <v>140</v>
      </c>
      <c r="B42" s="68" t="s">
        <v>184</v>
      </c>
      <c r="C42" s="59" t="s">
        <v>82</v>
      </c>
      <c r="D42" s="47">
        <v>6517700</v>
      </c>
      <c r="E42" s="47">
        <v>376723</v>
      </c>
      <c r="F42" s="50">
        <f t="shared" si="2"/>
        <v>0.0577999907942986</v>
      </c>
    </row>
    <row r="43" spans="1:6" ht="31.5">
      <c r="A43" s="40" t="s">
        <v>141</v>
      </c>
      <c r="B43" s="81" t="s">
        <v>44</v>
      </c>
      <c r="C43" s="67" t="s">
        <v>86</v>
      </c>
      <c r="D43" s="46">
        <f>+D44</f>
        <v>719400</v>
      </c>
      <c r="E43" s="46">
        <f>+E44</f>
        <v>325853.79</v>
      </c>
      <c r="F43" s="49">
        <f t="shared" si="2"/>
        <v>0.4529521684737281</v>
      </c>
    </row>
    <row r="44" spans="1:6" s="17" customFormat="1" ht="15.75">
      <c r="A44" s="39" t="s">
        <v>142</v>
      </c>
      <c r="B44" s="82" t="s">
        <v>85</v>
      </c>
      <c r="C44" s="72" t="s">
        <v>87</v>
      </c>
      <c r="D44" s="48">
        <f>+D45</f>
        <v>719400</v>
      </c>
      <c r="E44" s="48">
        <f>+E45</f>
        <v>325853.79</v>
      </c>
      <c r="F44" s="51">
        <f t="shared" si="2"/>
        <v>0.4529521684737281</v>
      </c>
    </row>
    <row r="45" spans="1:6" s="2" customFormat="1" ht="25.5">
      <c r="A45" s="34" t="s">
        <v>143</v>
      </c>
      <c r="B45" s="62" t="s">
        <v>88</v>
      </c>
      <c r="C45" s="59" t="s">
        <v>89</v>
      </c>
      <c r="D45" s="47">
        <v>719400</v>
      </c>
      <c r="E45" s="47">
        <v>325853.79</v>
      </c>
      <c r="F45" s="50">
        <f t="shared" si="2"/>
        <v>0.4529521684737281</v>
      </c>
    </row>
    <row r="46" spans="1:6" ht="31.5">
      <c r="A46" s="14" t="s">
        <v>144</v>
      </c>
      <c r="B46" s="66" t="s">
        <v>104</v>
      </c>
      <c r="C46" s="67" t="s">
        <v>93</v>
      </c>
      <c r="D46" s="46">
        <f>+D47</f>
        <v>1908900</v>
      </c>
      <c r="E46" s="46">
        <f>+E47</f>
        <v>1373209.18</v>
      </c>
      <c r="F46" s="49">
        <f t="shared" si="2"/>
        <v>0.7193719838650532</v>
      </c>
    </row>
    <row r="47" spans="1:6" s="2" customFormat="1" ht="25.5">
      <c r="A47" s="34" t="s">
        <v>145</v>
      </c>
      <c r="B47" s="68" t="s">
        <v>24</v>
      </c>
      <c r="C47" s="59" t="s">
        <v>94</v>
      </c>
      <c r="D47" s="47">
        <v>1908900</v>
      </c>
      <c r="E47" s="47">
        <v>1373209.18</v>
      </c>
      <c r="F47" s="50">
        <f t="shared" si="2"/>
        <v>0.7193719838650532</v>
      </c>
    </row>
    <row r="48" spans="1:6" ht="47.25">
      <c r="A48" s="14" t="s">
        <v>146</v>
      </c>
      <c r="B48" s="56" t="s">
        <v>185</v>
      </c>
      <c r="C48" s="83" t="s">
        <v>52</v>
      </c>
      <c r="D48" s="46">
        <f>SUM(D49:D51)</f>
        <v>132711237.65</v>
      </c>
      <c r="E48" s="46">
        <f>SUM(E49:E51)</f>
        <v>19284842.68</v>
      </c>
      <c r="F48" s="49">
        <f t="shared" si="2"/>
        <v>0.1453143156637572</v>
      </c>
    </row>
    <row r="49" spans="1:6" s="2" customFormat="1" ht="25.5">
      <c r="A49" s="34" t="s">
        <v>147</v>
      </c>
      <c r="B49" s="58" t="s">
        <v>5</v>
      </c>
      <c r="C49" s="76" t="s">
        <v>53</v>
      </c>
      <c r="D49" s="47">
        <v>56732007.65</v>
      </c>
      <c r="E49" s="47">
        <v>15278929.37</v>
      </c>
      <c r="F49" s="50">
        <f t="shared" si="2"/>
        <v>0.269317621619548</v>
      </c>
    </row>
    <row r="50" spans="1:6" s="2" customFormat="1" ht="25.5">
      <c r="A50" s="34" t="s">
        <v>148</v>
      </c>
      <c r="B50" s="84" t="s">
        <v>90</v>
      </c>
      <c r="C50" s="59" t="s">
        <v>83</v>
      </c>
      <c r="D50" s="47">
        <v>70817130</v>
      </c>
      <c r="E50" s="47">
        <v>1745707.69</v>
      </c>
      <c r="F50" s="50">
        <f t="shared" si="2"/>
        <v>0.02465092400666336</v>
      </c>
    </row>
    <row r="51" spans="1:6" s="2" customFormat="1" ht="25.5">
      <c r="A51" s="34" t="s">
        <v>149</v>
      </c>
      <c r="B51" s="68" t="s">
        <v>28</v>
      </c>
      <c r="C51" s="59" t="s">
        <v>71</v>
      </c>
      <c r="D51" s="47">
        <v>5162100</v>
      </c>
      <c r="E51" s="47">
        <v>2260205.62</v>
      </c>
      <c r="F51" s="50">
        <f t="shared" si="2"/>
        <v>0.4378461517599427</v>
      </c>
    </row>
    <row r="52" spans="1:6" ht="31.5">
      <c r="A52" s="40" t="s">
        <v>150</v>
      </c>
      <c r="B52" s="56" t="s">
        <v>186</v>
      </c>
      <c r="C52" s="83" t="s">
        <v>72</v>
      </c>
      <c r="D52" s="46">
        <f>+D53+D58</f>
        <v>88789900</v>
      </c>
      <c r="E52" s="46">
        <f>+E53+E58</f>
        <v>37306995.75</v>
      </c>
      <c r="F52" s="49">
        <f t="shared" si="2"/>
        <v>0.42017161580314877</v>
      </c>
    </row>
    <row r="53" spans="1:6" s="17" customFormat="1" ht="31.5">
      <c r="A53" s="39" t="s">
        <v>151</v>
      </c>
      <c r="B53" s="85" t="s">
        <v>29</v>
      </c>
      <c r="C53" s="77" t="s">
        <v>95</v>
      </c>
      <c r="D53" s="48">
        <f>SUM(D54:D57)</f>
        <v>88032100</v>
      </c>
      <c r="E53" s="48">
        <f>SUM(E54:E57)</f>
        <v>37306995.75</v>
      </c>
      <c r="F53" s="51">
        <f t="shared" si="2"/>
        <v>0.4237885470186443</v>
      </c>
    </row>
    <row r="54" spans="1:6" s="2" customFormat="1" ht="38.25">
      <c r="A54" s="34" t="s">
        <v>152</v>
      </c>
      <c r="B54" s="70" t="s">
        <v>34</v>
      </c>
      <c r="C54" s="61" t="s">
        <v>96</v>
      </c>
      <c r="D54" s="47">
        <v>24986700</v>
      </c>
      <c r="E54" s="47">
        <v>12831595.75</v>
      </c>
      <c r="F54" s="50">
        <f t="shared" si="2"/>
        <v>0.5135370317008648</v>
      </c>
    </row>
    <row r="55" spans="1:6" s="2" customFormat="1" ht="38.25">
      <c r="A55" s="34" t="s">
        <v>153</v>
      </c>
      <c r="B55" s="68" t="s">
        <v>31</v>
      </c>
      <c r="C55" s="59" t="s">
        <v>99</v>
      </c>
      <c r="D55" s="47">
        <v>700000</v>
      </c>
      <c r="E55" s="47">
        <v>450000</v>
      </c>
      <c r="F55" s="50">
        <f t="shared" si="2"/>
        <v>0.6428571428571429</v>
      </c>
    </row>
    <row r="56" spans="1:6" s="2" customFormat="1" ht="25.5">
      <c r="A56" s="34" t="s">
        <v>154</v>
      </c>
      <c r="B56" s="68" t="s">
        <v>26</v>
      </c>
      <c r="C56" s="59" t="s">
        <v>100</v>
      </c>
      <c r="D56" s="47">
        <v>41186400</v>
      </c>
      <c r="E56" s="47">
        <v>24025400</v>
      </c>
      <c r="F56" s="50">
        <f t="shared" si="2"/>
        <v>0.5833333333333334</v>
      </c>
    </row>
    <row r="57" spans="1:6" s="2" customFormat="1" ht="25.5">
      <c r="A57" s="34" t="s">
        <v>199</v>
      </c>
      <c r="B57" s="68" t="s">
        <v>200</v>
      </c>
      <c r="C57" s="59" t="s">
        <v>201</v>
      </c>
      <c r="D57" s="47">
        <v>21159000</v>
      </c>
      <c r="E57" s="47">
        <v>0</v>
      </c>
      <c r="F57" s="50">
        <f>+E57/D57</f>
        <v>0</v>
      </c>
    </row>
    <row r="58" spans="1:6" s="17" customFormat="1" ht="31.5">
      <c r="A58" s="38" t="s">
        <v>155</v>
      </c>
      <c r="B58" s="80" t="s">
        <v>30</v>
      </c>
      <c r="C58" s="72" t="s">
        <v>97</v>
      </c>
      <c r="D58" s="48">
        <f>SUM(D59:D60)</f>
        <v>757800</v>
      </c>
      <c r="E58" s="48">
        <f>SUM(E59:E60)</f>
        <v>0</v>
      </c>
      <c r="F58" s="51">
        <f t="shared" si="2"/>
        <v>0</v>
      </c>
    </row>
    <row r="59" spans="1:6" s="2" customFormat="1" ht="12.75">
      <c r="A59" s="34" t="s">
        <v>156</v>
      </c>
      <c r="B59" s="68" t="s">
        <v>25</v>
      </c>
      <c r="C59" s="59" t="s">
        <v>98</v>
      </c>
      <c r="D59" s="47">
        <v>724300</v>
      </c>
      <c r="E59" s="47">
        <v>0</v>
      </c>
      <c r="F59" s="50">
        <f t="shared" si="2"/>
        <v>0</v>
      </c>
    </row>
    <row r="60" spans="1:6" s="2" customFormat="1" ht="12.75">
      <c r="A60" s="34" t="s">
        <v>189</v>
      </c>
      <c r="B60" s="58" t="s">
        <v>187</v>
      </c>
      <c r="C60" s="59" t="s">
        <v>188</v>
      </c>
      <c r="D60" s="47">
        <v>33500</v>
      </c>
      <c r="E60" s="47">
        <v>0</v>
      </c>
      <c r="F60" s="50">
        <f t="shared" si="2"/>
        <v>0</v>
      </c>
    </row>
    <row r="61" spans="1:6" ht="31.5">
      <c r="A61" s="14" t="s">
        <v>157</v>
      </c>
      <c r="B61" s="86" t="s">
        <v>22</v>
      </c>
      <c r="C61" s="67" t="s">
        <v>91</v>
      </c>
      <c r="D61" s="46">
        <f>+D62</f>
        <v>6175079.04</v>
      </c>
      <c r="E61" s="46">
        <f>+E62</f>
        <v>2867890.55</v>
      </c>
      <c r="F61" s="49">
        <f>+E61/D61</f>
        <v>0.46442977189810997</v>
      </c>
    </row>
    <row r="62" spans="1:6" s="2" customFormat="1" ht="25.5">
      <c r="A62" s="15" t="s">
        <v>158</v>
      </c>
      <c r="B62" s="96" t="s">
        <v>23</v>
      </c>
      <c r="C62" s="59" t="s">
        <v>92</v>
      </c>
      <c r="D62" s="47">
        <v>6175079.04</v>
      </c>
      <c r="E62" s="47">
        <v>2867890.55</v>
      </c>
      <c r="F62" s="50">
        <f>+E62/D62</f>
        <v>0.46442977189810997</v>
      </c>
    </row>
    <row r="63" spans="1:6" ht="31.5">
      <c r="A63" s="14" t="s">
        <v>162</v>
      </c>
      <c r="B63" s="65" t="s">
        <v>161</v>
      </c>
      <c r="C63" s="16" t="s">
        <v>168</v>
      </c>
      <c r="D63" s="46">
        <f>SUM(D64:D67)</f>
        <v>760300</v>
      </c>
      <c r="E63" s="46">
        <f>SUM(E64:E67)</f>
        <v>244596.1</v>
      </c>
      <c r="F63" s="49">
        <f t="shared" si="2"/>
        <v>0.3217099829014863</v>
      </c>
    </row>
    <row r="64" spans="1:6" s="2" customFormat="1" ht="29.25" customHeight="1">
      <c r="A64" s="15" t="s">
        <v>163</v>
      </c>
      <c r="B64" s="97" t="s">
        <v>167</v>
      </c>
      <c r="C64" s="15" t="s">
        <v>169</v>
      </c>
      <c r="D64" s="47">
        <v>220400</v>
      </c>
      <c r="E64" s="47">
        <v>181795</v>
      </c>
      <c r="F64" s="50">
        <f>+E64/D64</f>
        <v>0.8248411978221416</v>
      </c>
    </row>
    <row r="65" spans="1:6" s="2" customFormat="1" ht="25.5">
      <c r="A65" s="15" t="s">
        <v>164</v>
      </c>
      <c r="B65" s="97" t="s">
        <v>173</v>
      </c>
      <c r="C65" s="15" t="s">
        <v>170</v>
      </c>
      <c r="D65" s="47">
        <v>177500</v>
      </c>
      <c r="E65" s="47">
        <v>62801.1</v>
      </c>
      <c r="F65" s="50">
        <f>+E65/D65</f>
        <v>0.35380901408450705</v>
      </c>
    </row>
    <row r="66" spans="1:6" s="2" customFormat="1" ht="25.5">
      <c r="A66" s="15" t="s">
        <v>165</v>
      </c>
      <c r="B66" s="97" t="s">
        <v>174</v>
      </c>
      <c r="C66" s="15" t="s">
        <v>171</v>
      </c>
      <c r="D66" s="47">
        <v>101200</v>
      </c>
      <c r="E66" s="47">
        <v>0</v>
      </c>
      <c r="F66" s="50">
        <f>+E66/D66</f>
        <v>0</v>
      </c>
    </row>
    <row r="67" spans="1:6" s="2" customFormat="1" ht="38.25">
      <c r="A67" s="15" t="s">
        <v>166</v>
      </c>
      <c r="B67" s="97" t="s">
        <v>175</v>
      </c>
      <c r="C67" s="15" t="s">
        <v>172</v>
      </c>
      <c r="D67" s="47">
        <v>261200</v>
      </c>
      <c r="E67" s="47">
        <v>0</v>
      </c>
      <c r="F67" s="50">
        <f t="shared" si="2"/>
        <v>0</v>
      </c>
    </row>
    <row r="68" spans="1:6" s="2" customFormat="1" ht="31.5">
      <c r="A68" s="40" t="s">
        <v>202</v>
      </c>
      <c r="B68" s="87" t="s">
        <v>190</v>
      </c>
      <c r="C68" s="88" t="s">
        <v>191</v>
      </c>
      <c r="D68" s="46">
        <f>+D69+D71+D73</f>
        <v>1028100</v>
      </c>
      <c r="E68" s="46">
        <f>+E69+E71+E73</f>
        <v>203075.13</v>
      </c>
      <c r="F68" s="49">
        <f>+E68/D68</f>
        <v>0.19752468631456085</v>
      </c>
    </row>
    <row r="69" spans="1:6" s="2" customFormat="1" ht="30">
      <c r="A69" s="39" t="s">
        <v>203</v>
      </c>
      <c r="B69" s="89" t="s">
        <v>192</v>
      </c>
      <c r="C69" s="90" t="s">
        <v>193</v>
      </c>
      <c r="D69" s="48">
        <f>+D70</f>
        <v>704100</v>
      </c>
      <c r="E69" s="48">
        <f>+E70</f>
        <v>64093.13</v>
      </c>
      <c r="F69" s="51">
        <f t="shared" si="2"/>
        <v>0.09102844766368413</v>
      </c>
    </row>
    <row r="70" spans="1:6" s="2" customFormat="1" ht="25.5">
      <c r="A70" s="34" t="s">
        <v>204</v>
      </c>
      <c r="B70" s="84" t="s">
        <v>32</v>
      </c>
      <c r="C70" s="91" t="s">
        <v>194</v>
      </c>
      <c r="D70" s="47">
        <v>704100</v>
      </c>
      <c r="E70" s="47">
        <v>64093.13</v>
      </c>
      <c r="F70" s="50">
        <f>+E70/D70</f>
        <v>0.09102844766368413</v>
      </c>
    </row>
    <row r="71" spans="1:6" s="2" customFormat="1" ht="47.25">
      <c r="A71" s="39" t="s">
        <v>205</v>
      </c>
      <c r="B71" s="92" t="s">
        <v>35</v>
      </c>
      <c r="C71" s="90" t="s">
        <v>195</v>
      </c>
      <c r="D71" s="48">
        <f>+D72</f>
        <v>210000</v>
      </c>
      <c r="E71" s="48">
        <f>+E72</f>
        <v>110654</v>
      </c>
      <c r="F71" s="51">
        <f t="shared" si="2"/>
        <v>0.5269238095238096</v>
      </c>
    </row>
    <row r="72" spans="1:6" s="2" customFormat="1" ht="25.5">
      <c r="A72" s="34" t="s">
        <v>206</v>
      </c>
      <c r="B72" s="93" t="s">
        <v>21</v>
      </c>
      <c r="C72" s="91" t="s">
        <v>196</v>
      </c>
      <c r="D72" s="47">
        <v>210000</v>
      </c>
      <c r="E72" s="47">
        <v>110654</v>
      </c>
      <c r="F72" s="50">
        <f>+E72/D72</f>
        <v>0.5269238095238096</v>
      </c>
    </row>
    <row r="73" spans="1:6" s="2" customFormat="1" ht="31.5">
      <c r="A73" s="39" t="s">
        <v>207</v>
      </c>
      <c r="B73" s="92" t="s">
        <v>37</v>
      </c>
      <c r="C73" s="90" t="s">
        <v>197</v>
      </c>
      <c r="D73" s="48">
        <f>+D74</f>
        <v>114000</v>
      </c>
      <c r="E73" s="48">
        <f>+E74</f>
        <v>28328</v>
      </c>
      <c r="F73" s="51">
        <f t="shared" si="2"/>
        <v>0.24849122807017543</v>
      </c>
    </row>
    <row r="74" spans="1:6" s="2" customFormat="1" ht="25.5">
      <c r="A74" s="34" t="s">
        <v>208</v>
      </c>
      <c r="B74" s="84" t="s">
        <v>20</v>
      </c>
      <c r="C74" s="91" t="s">
        <v>198</v>
      </c>
      <c r="D74" s="47">
        <v>114000</v>
      </c>
      <c r="E74" s="47">
        <v>28328</v>
      </c>
      <c r="F74" s="50">
        <f>+E74/D74</f>
        <v>0.24849122807017543</v>
      </c>
    </row>
    <row r="75" spans="1:6" ht="15.75">
      <c r="A75" s="52"/>
      <c r="B75" s="29"/>
      <c r="C75" s="26"/>
      <c r="D75" s="53"/>
      <c r="E75" s="53"/>
      <c r="F75" s="54"/>
    </row>
    <row r="76" spans="1:6" ht="15.75">
      <c r="A76" s="54"/>
      <c r="B76" s="29"/>
      <c r="C76" s="26"/>
      <c r="D76" s="53"/>
      <c r="E76" s="53"/>
      <c r="F76" s="55"/>
    </row>
    <row r="77" spans="1:6" ht="15.75">
      <c r="A77" s="54"/>
      <c r="B77" s="29"/>
      <c r="C77" s="26"/>
      <c r="D77" s="53"/>
      <c r="E77" s="53"/>
      <c r="F77" s="55"/>
    </row>
    <row r="78" spans="1:6" ht="15.75" customHeight="1">
      <c r="A78" s="100" t="s">
        <v>211</v>
      </c>
      <c r="B78" s="100"/>
      <c r="C78" s="26"/>
      <c r="D78" s="53"/>
      <c r="E78" s="101" t="s">
        <v>212</v>
      </c>
      <c r="F78" s="101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98" t="s">
        <v>179</v>
      </c>
      <c r="B82" s="98"/>
      <c r="C82" s="26"/>
      <c r="D82" s="53"/>
      <c r="E82" s="53"/>
      <c r="F82" s="55"/>
    </row>
    <row r="83" spans="1:6" ht="15.75" customHeight="1">
      <c r="A83" s="98" t="s">
        <v>180</v>
      </c>
      <c r="B83" s="98"/>
      <c r="C83" s="26"/>
      <c r="D83" s="53"/>
      <c r="E83" s="53"/>
      <c r="F83" s="55"/>
    </row>
    <row r="84" spans="1:6" ht="15.75">
      <c r="A84" s="42"/>
      <c r="B84" s="21"/>
      <c r="C84" s="22"/>
      <c r="D84" s="23"/>
      <c r="E84" s="23"/>
      <c r="F84" s="23"/>
    </row>
    <row r="85" spans="1:6" ht="15.75">
      <c r="A85" s="43"/>
      <c r="B85" s="24"/>
      <c r="C85" s="26"/>
      <c r="D85" s="20"/>
      <c r="E85" s="20"/>
      <c r="F85" s="20"/>
    </row>
    <row r="86" spans="1:6" ht="15.75">
      <c r="A86" s="43"/>
      <c r="B86" s="24"/>
      <c r="C86" s="26"/>
      <c r="D86" s="20"/>
      <c r="E86" s="20"/>
      <c r="F86" s="20"/>
    </row>
    <row r="87" spans="1:6" ht="15.75">
      <c r="A87" s="42"/>
      <c r="B87" s="21"/>
      <c r="C87" s="27"/>
      <c r="D87" s="23"/>
      <c r="E87" s="23"/>
      <c r="F87" s="23"/>
    </row>
    <row r="88" spans="1:6" ht="15.75">
      <c r="A88" s="43"/>
      <c r="B88" s="24"/>
      <c r="C88" s="19"/>
      <c r="D88" s="20"/>
      <c r="E88" s="20"/>
      <c r="F88" s="20"/>
    </row>
    <row r="89" spans="1:6" ht="15.75">
      <c r="A89" s="43"/>
      <c r="B89" s="24"/>
      <c r="C89" s="19"/>
      <c r="D89" s="20"/>
      <c r="E89" s="20"/>
      <c r="F89" s="20"/>
    </row>
    <row r="90" spans="1:6" ht="15.75">
      <c r="A90" s="42"/>
      <c r="B90" s="21"/>
      <c r="C90" s="22"/>
      <c r="D90" s="23"/>
      <c r="E90" s="23"/>
      <c r="F90" s="23"/>
    </row>
    <row r="91" spans="1:6" ht="15.75">
      <c r="A91" s="44"/>
      <c r="B91" s="25"/>
      <c r="C91" s="26"/>
      <c r="D91" s="20"/>
      <c r="E91" s="20"/>
      <c r="F91" s="20"/>
    </row>
    <row r="92" spans="1:6" ht="15.75">
      <c r="A92" s="41"/>
      <c r="B92" s="18"/>
      <c r="C92" s="19"/>
      <c r="D92" s="20"/>
      <c r="E92" s="20"/>
      <c r="F92" s="20"/>
    </row>
    <row r="93" spans="1:6" ht="15.75">
      <c r="A93" s="41"/>
      <c r="B93" s="18"/>
      <c r="C93" s="19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2"/>
      <c r="B96" s="21"/>
      <c r="C96" s="22"/>
      <c r="D96" s="23"/>
      <c r="E96" s="23"/>
      <c r="F96" s="23"/>
    </row>
    <row r="97" spans="1:6" ht="15.75">
      <c r="A97" s="43"/>
      <c r="B97" s="24"/>
      <c r="C97" s="26"/>
      <c r="D97" s="20"/>
      <c r="E97" s="20"/>
      <c r="F97" s="20"/>
    </row>
    <row r="98" spans="1:6" ht="15.75">
      <c r="A98" s="43"/>
      <c r="B98" s="24"/>
      <c r="C98" s="26"/>
      <c r="D98" s="20"/>
      <c r="E98" s="20"/>
      <c r="F98" s="20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32"/>
      <c r="B100" s="28"/>
      <c r="C100" s="27"/>
      <c r="D100" s="23"/>
      <c r="E100" s="23"/>
      <c r="F100" s="23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2"/>
      <c r="B105" s="21"/>
      <c r="C105" s="22"/>
      <c r="D105" s="23"/>
      <c r="E105" s="23"/>
      <c r="F105" s="23"/>
    </row>
    <row r="106" spans="1:6" ht="15.75">
      <c r="A106" s="42"/>
      <c r="B106" s="21"/>
      <c r="C106" s="22"/>
      <c r="D106" s="23"/>
      <c r="E106" s="23"/>
      <c r="F106" s="23"/>
    </row>
    <row r="107" spans="1:6" ht="15.75">
      <c r="A107" s="43"/>
      <c r="B107" s="24"/>
      <c r="C107" s="27"/>
      <c r="D107" s="20"/>
      <c r="E107" s="20"/>
      <c r="F107" s="20"/>
    </row>
    <row r="108" spans="1:6" ht="15.75">
      <c r="A108" s="45"/>
      <c r="B108" s="29"/>
      <c r="C108" s="26"/>
      <c r="D108" s="20"/>
      <c r="E108" s="20"/>
      <c r="F108" s="20"/>
    </row>
    <row r="109" spans="1:6" ht="15.75">
      <c r="A109" s="43"/>
      <c r="B109" s="24"/>
      <c r="C109" s="26"/>
      <c r="D109" s="20"/>
      <c r="E109" s="20"/>
      <c r="F109" s="20"/>
    </row>
    <row r="110" spans="1:6" ht="15.75">
      <c r="A110" s="43"/>
      <c r="B110" s="24"/>
      <c r="C110" s="26"/>
      <c r="D110" s="20"/>
      <c r="E110" s="20"/>
      <c r="F110" s="20"/>
    </row>
    <row r="111" spans="1:6" ht="15.75">
      <c r="A111" s="21"/>
      <c r="B111" s="21"/>
      <c r="C111" s="27"/>
      <c r="D111" s="23"/>
      <c r="E111" s="23"/>
      <c r="F111" s="23"/>
    </row>
    <row r="112" spans="1:6" ht="15.75">
      <c r="A112" s="29"/>
      <c r="B112" s="29"/>
      <c r="C112" s="26"/>
      <c r="D112" s="20"/>
      <c r="E112" s="20"/>
      <c r="F112" s="20"/>
    </row>
    <row r="113" spans="1:6" ht="15.75">
      <c r="A113" s="30"/>
      <c r="B113" s="30"/>
      <c r="C113" s="26"/>
      <c r="D113" s="20"/>
      <c r="E113" s="20"/>
      <c r="F113" s="20"/>
    </row>
    <row r="114" spans="1:6" ht="15.75">
      <c r="A114" s="30"/>
      <c r="B114" s="30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4"/>
      <c r="B117" s="24"/>
      <c r="C117" s="26"/>
      <c r="D117" s="20"/>
      <c r="E117" s="20"/>
      <c r="F117" s="20"/>
    </row>
    <row r="118" spans="1:6" ht="15.75">
      <c r="A118" s="29"/>
      <c r="B118" s="29"/>
      <c r="C118" s="26"/>
      <c r="D118" s="20"/>
      <c r="E118" s="20"/>
      <c r="F118" s="20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1"/>
      <c r="B122" s="21"/>
      <c r="C122" s="27"/>
      <c r="D122" s="23"/>
      <c r="E122" s="23"/>
      <c r="F122" s="23"/>
    </row>
    <row r="123" spans="1:6" ht="15.75">
      <c r="A123" s="31"/>
      <c r="B123" s="31"/>
      <c r="C123" s="32"/>
      <c r="D123" s="33"/>
      <c r="E123" s="33"/>
      <c r="F123" s="33"/>
    </row>
    <row r="124" spans="1:6" ht="15.75">
      <c r="A124" s="31"/>
      <c r="B124" s="31"/>
      <c r="C124" s="32"/>
      <c r="D124" s="33"/>
      <c r="E124" s="33"/>
      <c r="F124" s="3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</sheetData>
  <sheetProtection/>
  <mergeCells count="7">
    <mergeCell ref="A83:B83"/>
    <mergeCell ref="A2:F2"/>
    <mergeCell ref="A3:F3"/>
    <mergeCell ref="A4:F4"/>
    <mergeCell ref="A78:B78"/>
    <mergeCell ref="E78:F78"/>
    <mergeCell ref="A82:B82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2017-09-18T09:07:14Z</cp:lastPrinted>
  <dcterms:created xsi:type="dcterms:W3CDTF">2004-09-01T05:21:12Z</dcterms:created>
  <dcterms:modified xsi:type="dcterms:W3CDTF">2017-09-18T09:07:19Z</dcterms:modified>
  <cp:category/>
  <cp:version/>
  <cp:contentType/>
  <cp:contentStatus/>
</cp:coreProperties>
</file>