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<sst xmlns="http://schemas.openxmlformats.org/spreadsheetml/2006/main" count="224" uniqueCount="215">
  <si>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</si>
  <si>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</si>
  <si>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</si>
  <si>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</si>
  <si>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</si>
  <si>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</si>
  <si>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</si>
  <si>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</si>
  <si>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</si>
  <si>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</si>
  <si>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</si>
  <si>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</si>
  <si>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</si>
  <si>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</si>
  <si>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</si>
  <si>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</si>
  <si>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</si>
  <si>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</si>
  <si>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</si>
  <si>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</si>
  <si>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</si>
  <si>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</si>
  <si>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</si>
  <si>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</si>
  <si>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</si>
  <si>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</si>
  <si>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</si>
  <si>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</si>
  <si>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</si>
  <si>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</si>
  <si>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</si>
  <si>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</si>
  <si>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</si>
  <si>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</si>
  <si>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</si>
  <si>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</si>
  <si>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</si>
  <si>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</si>
  <si>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</si>
  <si>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</si>
  <si>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</si>
  <si>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</si>
  <si>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</si>
  <si>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</si>
  <si>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</si>
  <si>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</si>
  <si>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</si>
  <si>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</si>
  <si>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</si>
  <si>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</si>
  <si>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</si>
  <si>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</si>
  <si>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</si>
  <si>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</si>
  <si>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</si>
  <si>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</si>
  <si>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</si>
  <si>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</si>
  <si>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</si>
  <si>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</si>
  <si>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</si>
  <si>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</si>
  <si>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</si>
  <si>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</si>
  <si>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</si>
  <si>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</si>
  <si>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</si>
  <si>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</si>
  <si>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</si>
  <si>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</si>
  <si>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</si>
  <si>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</si>
  <si>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</si>
  <si>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</si>
  <si>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</si>
  <si>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</si>
  <si>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</si>
  <si>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</si>
  <si>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</si>
  <si>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</si>
  <si>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</si>
  <si>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</si>
  <si>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</si>
  <si>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</si>
  <si>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</si>
  <si>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03 2 00 00000</t>
  </si>
  <si>
    <t>03 2 01 00000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</si>
  <si>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</si>
  <si>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</si>
  <si>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</si>
  <si>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</si>
  <si>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</si>
  <si>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</si>
  <si>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</si>
  <si>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</si>
  <si>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</si>
  <si>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</si>
  <si>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</si>
  <si>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</si>
  <si>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</si>
  <si>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</si>
  <si>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</si>
  <si>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</si>
  <si>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</si>
  <si>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</si>
  <si>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</si>
  <si>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</si>
  <si>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</si>
  <si>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</si>
  <si>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</si>
  <si>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</si>
  <si>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</si>
  <si>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</si>
  <si>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</si>
  <si>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</si>
  <si>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</si>
  <si>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</si>
  <si>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</si>
  <si>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</si>
  <si>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</si>
  <si>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</si>
  <si>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</si>
  <si>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</si>
  <si>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</si>
  <si>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</si>
  <si>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</si>
  <si>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</si>
  <si>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</si>
  <si>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</si>
  <si>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</si>
  <si>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</si>
  <si>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</si>
  <si>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</si>
  <si>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</si>
  <si>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</si>
  <si>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</si>
  <si>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</si>
  <si>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</si>
  <si>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</si>
  <si>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</si>
  <si>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</si>
  <si>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</si>
  <si>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</si>
  <si>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</si>
  <si>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</si>
  <si>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</si>
  <si>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</si>
  <si>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</si>
  <si>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</si>
  <si>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</si>
  <si>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</si>
  <si>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</si>
  <si>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</si>
  <si>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</si>
  <si>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</si>
  <si>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</si>
  <si>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</si>
  <si>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</si>
  <si>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</si>
  <si>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</si>
  <si>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</si>
  <si>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</si>
  <si>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</si>
  <si>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</si>
  <si>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</si>
  <si>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</si>
  <si>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</si>
  <si>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</si>
  <si>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</si>
  <si>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</si>
  <si>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</si>
  <si>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</si>
  <si>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</si>
  <si>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</si>
  <si>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</si>
  <si>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</si>
  <si>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</si>
  <si>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</si>
  <si>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</si>
  <si>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</si>
  <si>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</si>
  <si>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</si>
  <si>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</si>
  <si>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</si>
  <si>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</si>
  <si>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</si>
  <si>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</si>
  <si>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</si>
  <si>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</si>
  <si>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</si>
  <si>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</si>
  <si>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</si>
  <si>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</si>
  <si>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</si>
  <si>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Подпрограмма "Энергосбережение и повышение энергетической эффективности в муниципальном образовании города Бодайбо и районе" на 2015-2017 годы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</si>
  <si>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</si>
  <si>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</si>
  <si>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</si>
  <si>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</si>
  <si>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</si>
  <si>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</si>
  <si>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</si>
  <si>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</si>
  <si>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</si>
  <si>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</si>
  <si>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</si>
  <si>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</si>
  <si>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</si>
  <si>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</si>
  <si>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</si>
  <si>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</si>
  <si>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Начальник финансового управления администрации г.Бодайбо и района</t>
  </si>
  <si>
    <t>Т.Ю. Меледина</t>
  </si>
  <si>
    <t>на 01.03.2017 года</t>
  </si>
  <si>
    <t>Исполнено на 01.03.2017г.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</si>
</sst>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3" fillId="33" borderId="10" xfId="33" applyNumberFormat="1" applyFont="1" applyFill="1" applyBorder="1" applyAlignment="1">
      <alignment horizontal="center" vertical="center" wrapText="1"/>
      <protection/>
    </xf>
    <xf numFmtId="0" fontId="11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tabSelected="1" view="pageBreakPreview" zoomScaleNormal="90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1" t="s">
        <v>170</v>
      </c>
      <c r="B2" s="101"/>
      <c r="C2" s="101"/>
      <c r="D2" s="101"/>
      <c r="E2" s="101"/>
      <c r="F2" s="101"/>
    </row>
    <row r="3" spans="1:6" ht="15.75">
      <c r="A3" s="101" t="s">
        <v>191</v>
      </c>
      <c r="B3" s="101"/>
      <c r="C3" s="101"/>
      <c r="D3" s="101"/>
      <c r="E3" s="101"/>
      <c r="F3" s="101"/>
    </row>
    <row r="4" spans="1:6" ht="15.75">
      <c r="A4" s="101" t="s">
        <v>213</v>
      </c>
      <c r="B4" s="101"/>
      <c r="C4" s="101"/>
      <c r="D4" s="101"/>
      <c r="E4" s="101"/>
      <c r="F4" s="101"/>
    </row>
    <row r="5" spans="1:6" ht="15.75">
      <c r="A5" s="11"/>
      <c r="B5" s="11"/>
      <c r="C5" s="12"/>
      <c r="D5" s="13"/>
      <c r="E5" s="13"/>
      <c r="F5" s="13" t="s">
        <v>169</v>
      </c>
    </row>
    <row r="6" spans="1:6" s="3" customFormat="1" ht="69" customHeight="1">
      <c r="A6" s="4" t="s">
        <v>111</v>
      </c>
      <c r="B6" s="4" t="s">
        <v>112</v>
      </c>
      <c r="C6" s="5" t="s">
        <v>1</v>
      </c>
      <c r="D6" s="6" t="s">
        <v>192</v>
      </c>
      <c r="E6" s="6" t="s">
        <v>214</v>
      </c>
      <c r="F6" s="6" t="s">
        <v>113</v>
      </c>
    </row>
    <row r="7" spans="1:6" ht="15.75">
      <c r="A7" s="14"/>
      <c r="B7" s="1" t="s">
        <v>0</v>
      </c>
      <c r="C7" s="14"/>
      <c r="D7" s="46">
        <f>+D8+D18+D25+D47+D50+D52+D56+D64+D66+D71</f>
        <v>1052113500</v>
      </c>
      <c r="E7" s="46">
        <f>+E8+E18+E25+E47+E50+E52+E56+E64+E66+E71</f>
        <v>80848468.02999999</v>
      </c>
      <c r="F7" s="49">
        <f>+E7/D7</f>
        <v>0.07684386525788328</v>
      </c>
    </row>
    <row r="8" spans="1:6" ht="31.5">
      <c r="A8" s="14">
        <v>1</v>
      </c>
      <c r="B8" s="56" t="s">
        <v>45</v>
      </c>
      <c r="C8" s="57" t="s">
        <v>63</v>
      </c>
      <c r="D8" s="46">
        <f>SUM(D9:D17)</f>
        <v>628354400</v>
      </c>
      <c r="E8" s="46">
        <f>SUM(E9:E17)</f>
        <v>49059913.60999999</v>
      </c>
      <c r="F8" s="49">
        <f>+E8/D8</f>
        <v>0.07807682035806543</v>
      </c>
    </row>
    <row r="9" spans="1:6" s="2" customFormat="1" ht="25.5">
      <c r="A9" s="34" t="s">
        <v>114</v>
      </c>
      <c r="B9" s="58" t="s">
        <v>8</v>
      </c>
      <c r="C9" s="59" t="s">
        <v>59</v>
      </c>
      <c r="D9" s="47">
        <v>186187200</v>
      </c>
      <c r="E9" s="47">
        <v>14857452.61</v>
      </c>
      <c r="F9" s="50">
        <f>+E9/D9</f>
        <v>0.07979846418013697</v>
      </c>
    </row>
    <row r="10" spans="1:6" s="2" customFormat="1" ht="31.5" customHeight="1">
      <c r="A10" s="35" t="s">
        <v>115</v>
      </c>
      <c r="B10" s="96" t="s">
        <v>11</v>
      </c>
      <c r="C10" s="59" t="s">
        <v>108</v>
      </c>
      <c r="D10" s="47">
        <v>292255400</v>
      </c>
      <c r="E10" s="47">
        <v>23313440.4</v>
      </c>
      <c r="F10" s="50">
        <f aca="true" t="shared" si="0" ref="F10:F24">+E10/D10</f>
        <v>0.0797707772037745</v>
      </c>
    </row>
    <row r="11" spans="1:6" s="2" customFormat="1" ht="25.5">
      <c r="A11" s="34" t="s">
        <v>116</v>
      </c>
      <c r="B11" s="60" t="s">
        <v>12</v>
      </c>
      <c r="C11" s="61" t="s">
        <v>64</v>
      </c>
      <c r="D11" s="47">
        <v>55193300</v>
      </c>
      <c r="E11" s="47">
        <v>4716261.3</v>
      </c>
      <c r="F11" s="50">
        <f t="shared" si="0"/>
        <v>0.08544988793929698</v>
      </c>
    </row>
    <row r="12" spans="1:6" s="2" customFormat="1" ht="25.5">
      <c r="A12" s="34" t="s">
        <v>117</v>
      </c>
      <c r="B12" s="62" t="s">
        <v>60</v>
      </c>
      <c r="C12" s="59" t="s">
        <v>61</v>
      </c>
      <c r="D12" s="47">
        <v>1044900</v>
      </c>
      <c r="E12" s="47">
        <v>69719</v>
      </c>
      <c r="F12" s="50">
        <f t="shared" si="0"/>
        <v>0.06672313140013399</v>
      </c>
    </row>
    <row r="13" spans="1:6" s="2" customFormat="1" ht="25.5">
      <c r="A13" s="34" t="s">
        <v>118</v>
      </c>
      <c r="B13" s="63" t="s">
        <v>66</v>
      </c>
      <c r="C13" s="59" t="s">
        <v>67</v>
      </c>
      <c r="D13" s="47">
        <v>13980300</v>
      </c>
      <c r="E13" s="47">
        <v>12378.8</v>
      </c>
      <c r="F13" s="50">
        <f t="shared" si="0"/>
        <v>0.0008854459489424404</v>
      </c>
    </row>
    <row r="14" spans="1:6" s="2" customFormat="1" ht="25.5">
      <c r="A14" s="35" t="s">
        <v>119</v>
      </c>
      <c r="B14" s="96" t="s">
        <v>14</v>
      </c>
      <c r="C14" s="59" t="s">
        <v>68</v>
      </c>
      <c r="D14" s="47">
        <v>919000</v>
      </c>
      <c r="E14" s="47">
        <v>57000.5</v>
      </c>
      <c r="F14" s="50">
        <f t="shared" si="0"/>
        <v>0.06202448313384113</v>
      </c>
    </row>
    <row r="15" spans="1:6" s="2" customFormat="1" ht="25.5">
      <c r="A15" s="34" t="s">
        <v>120</v>
      </c>
      <c r="B15" s="60" t="s">
        <v>13</v>
      </c>
      <c r="C15" s="61" t="s">
        <v>69</v>
      </c>
      <c r="D15" s="47">
        <v>71485300</v>
      </c>
      <c r="E15" s="47">
        <v>6033661</v>
      </c>
      <c r="F15" s="50">
        <f t="shared" si="0"/>
        <v>0.0844042201683423</v>
      </c>
    </row>
    <row r="16" spans="1:6" s="2" customFormat="1" ht="25.5">
      <c r="A16" s="36" t="s">
        <v>121</v>
      </c>
      <c r="B16" s="64" t="s">
        <v>9</v>
      </c>
      <c r="C16" s="61" t="s">
        <v>62</v>
      </c>
      <c r="D16" s="47">
        <v>7107200</v>
      </c>
      <c r="E16" s="47">
        <v>0</v>
      </c>
      <c r="F16" s="50">
        <f t="shared" si="0"/>
        <v>0</v>
      </c>
    </row>
    <row r="17" spans="1:6" s="2" customFormat="1" ht="12.75">
      <c r="A17" s="34" t="s">
        <v>122</v>
      </c>
      <c r="B17" s="62" t="s">
        <v>51</v>
      </c>
      <c r="C17" s="59" t="s">
        <v>65</v>
      </c>
      <c r="D17" s="47">
        <v>181800</v>
      </c>
      <c r="E17" s="47">
        <v>0</v>
      </c>
      <c r="F17" s="50">
        <f t="shared" si="0"/>
        <v>0</v>
      </c>
    </row>
    <row r="18" spans="1:6" ht="31.5">
      <c r="A18" s="14" t="s">
        <v>123</v>
      </c>
      <c r="B18" s="66" t="s">
        <v>40</v>
      </c>
      <c r="C18" s="67" t="s">
        <v>41</v>
      </c>
      <c r="D18" s="46">
        <f>SUM(D19:D24)</f>
        <v>159131500</v>
      </c>
      <c r="E18" s="46">
        <f>SUM(E19:E24)</f>
        <v>12954465.13</v>
      </c>
      <c r="F18" s="49">
        <f>+E18/D18</f>
        <v>0.08140729604132432</v>
      </c>
    </row>
    <row r="19" spans="1:6" s="2" customFormat="1" ht="12.75">
      <c r="A19" s="34" t="s">
        <v>124</v>
      </c>
      <c r="B19" s="68" t="s">
        <v>2</v>
      </c>
      <c r="C19" s="59" t="s">
        <v>42</v>
      </c>
      <c r="D19" s="47">
        <v>25903400</v>
      </c>
      <c r="E19" s="47">
        <v>2127769.62</v>
      </c>
      <c r="F19" s="50">
        <f t="shared" si="0"/>
        <v>0.08214248399823962</v>
      </c>
    </row>
    <row r="20" spans="1:6" s="2" customFormat="1" ht="12.75">
      <c r="A20" s="36" t="s">
        <v>125</v>
      </c>
      <c r="B20" s="64" t="s">
        <v>29</v>
      </c>
      <c r="C20" s="59" t="s">
        <v>53</v>
      </c>
      <c r="D20" s="47">
        <v>54212000</v>
      </c>
      <c r="E20" s="47">
        <v>4265176.94</v>
      </c>
      <c r="F20" s="50">
        <f t="shared" si="0"/>
        <v>0.07867588246144766</v>
      </c>
    </row>
    <row r="21" spans="1:6" s="2" customFormat="1" ht="25.5">
      <c r="A21" s="36" t="s">
        <v>126</v>
      </c>
      <c r="B21" s="69" t="s">
        <v>3</v>
      </c>
      <c r="C21" s="59" t="s">
        <v>54</v>
      </c>
      <c r="D21" s="47">
        <v>30818900</v>
      </c>
      <c r="E21" s="47">
        <v>2006586.04</v>
      </c>
      <c r="F21" s="50">
        <f t="shared" si="0"/>
        <v>0.06510894418684639</v>
      </c>
    </row>
    <row r="22" spans="1:6" s="2" customFormat="1" ht="12.75">
      <c r="A22" s="34" t="s">
        <v>127</v>
      </c>
      <c r="B22" s="68" t="s">
        <v>4</v>
      </c>
      <c r="C22" s="59" t="s">
        <v>55</v>
      </c>
      <c r="D22" s="47">
        <v>8297300</v>
      </c>
      <c r="E22" s="47">
        <v>463082.92</v>
      </c>
      <c r="F22" s="50">
        <f t="shared" si="0"/>
        <v>0.05581127836766177</v>
      </c>
    </row>
    <row r="23" spans="1:6" s="2" customFormat="1" ht="12.75">
      <c r="A23" s="34" t="s">
        <v>128</v>
      </c>
      <c r="B23" s="70" t="s">
        <v>7</v>
      </c>
      <c r="C23" s="59" t="s">
        <v>58</v>
      </c>
      <c r="D23" s="47">
        <v>39661900</v>
      </c>
      <c r="E23" s="47">
        <v>4091849.61</v>
      </c>
      <c r="F23" s="50">
        <f t="shared" si="0"/>
        <v>0.10316827005261976</v>
      </c>
    </row>
    <row r="24" spans="1:6" s="2" customFormat="1" ht="12.75">
      <c r="A24" s="34" t="s">
        <v>129</v>
      </c>
      <c r="B24" s="62" t="s">
        <v>51</v>
      </c>
      <c r="C24" s="59" t="s">
        <v>52</v>
      </c>
      <c r="D24" s="47">
        <v>238000</v>
      </c>
      <c r="E24" s="47">
        <v>0</v>
      </c>
      <c r="F24" s="50">
        <f t="shared" si="0"/>
        <v>0</v>
      </c>
    </row>
    <row r="25" spans="1:6" ht="31.5">
      <c r="A25" s="14" t="s">
        <v>130</v>
      </c>
      <c r="B25" s="66" t="s">
        <v>44</v>
      </c>
      <c r="C25" s="71" t="s">
        <v>43</v>
      </c>
      <c r="D25" s="46">
        <f>+D26+D34+D36+D38+D41+D43+D45</f>
        <v>113821200</v>
      </c>
      <c r="E25" s="46">
        <f>+E26+E34+E36+E38+E41+E43+E45</f>
        <v>8660447.18</v>
      </c>
      <c r="F25" s="49">
        <f>+E25/D25</f>
        <v>0.07608817320499169</v>
      </c>
    </row>
    <row r="26" spans="1:6" s="17" customFormat="1" ht="31.5">
      <c r="A26" s="37" t="s">
        <v>131</v>
      </c>
      <c r="B26" s="97" t="s">
        <v>70</v>
      </c>
      <c r="C26" s="72" t="s">
        <v>71</v>
      </c>
      <c r="D26" s="48">
        <f>SUM(D27:D33)</f>
        <v>89332700</v>
      </c>
      <c r="E26" s="48">
        <f>SUM(E27:E33)</f>
        <v>8622951.18</v>
      </c>
      <c r="F26" s="51">
        <f>+E26/D26</f>
        <v>0.09652625723839087</v>
      </c>
    </row>
    <row r="27" spans="1:6" s="2" customFormat="1" ht="25.5">
      <c r="A27" s="34" t="s">
        <v>132</v>
      </c>
      <c r="B27" s="68" t="s">
        <v>15</v>
      </c>
      <c r="C27" s="59" t="s">
        <v>72</v>
      </c>
      <c r="D27" s="47">
        <v>69437300</v>
      </c>
      <c r="E27" s="47">
        <v>6042346.04</v>
      </c>
      <c r="F27" s="50">
        <f aca="true" t="shared" si="1" ref="F27:F33">+E27/D27</f>
        <v>0.08701873546350448</v>
      </c>
    </row>
    <row r="28" spans="1:6" s="2" customFormat="1" ht="12.75">
      <c r="A28" s="36" t="s">
        <v>133</v>
      </c>
      <c r="B28" s="64" t="s">
        <v>17</v>
      </c>
      <c r="C28" s="59" t="s">
        <v>73</v>
      </c>
      <c r="D28" s="47">
        <v>4754400</v>
      </c>
      <c r="E28" s="47">
        <v>337868.91</v>
      </c>
      <c r="F28" s="50">
        <f t="shared" si="1"/>
        <v>0.07106446870267541</v>
      </c>
    </row>
    <row r="29" spans="1:6" s="2" customFormat="1" ht="25.5">
      <c r="A29" s="36" t="s">
        <v>134</v>
      </c>
      <c r="B29" s="73" t="s">
        <v>18</v>
      </c>
      <c r="C29" s="59" t="s">
        <v>77</v>
      </c>
      <c r="D29" s="47">
        <v>5868500</v>
      </c>
      <c r="E29" s="47">
        <v>453699.56</v>
      </c>
      <c r="F29" s="50">
        <f t="shared" si="1"/>
        <v>0.07731099258754366</v>
      </c>
    </row>
    <row r="30" spans="1:6" s="2" customFormat="1" ht="12.75">
      <c r="A30" s="36" t="s">
        <v>135</v>
      </c>
      <c r="B30" s="64" t="s">
        <v>16</v>
      </c>
      <c r="C30" s="59" t="s">
        <v>74</v>
      </c>
      <c r="D30" s="47">
        <v>7270400</v>
      </c>
      <c r="E30" s="47">
        <v>1761036.67</v>
      </c>
      <c r="F30" s="50">
        <f t="shared" si="1"/>
        <v>0.24222005254181336</v>
      </c>
    </row>
    <row r="31" spans="1:6" s="2" customFormat="1" ht="12.75">
      <c r="A31" s="34" t="s">
        <v>136</v>
      </c>
      <c r="B31" s="62" t="s">
        <v>51</v>
      </c>
      <c r="C31" s="59" t="s">
        <v>90</v>
      </c>
      <c r="D31" s="47">
        <v>206500</v>
      </c>
      <c r="E31" s="47">
        <v>28000</v>
      </c>
      <c r="F31" s="50">
        <f t="shared" si="1"/>
        <v>0.13559322033898305</v>
      </c>
    </row>
    <row r="32" spans="1:6" s="2" customFormat="1" ht="25.5">
      <c r="A32" s="36" t="s">
        <v>137</v>
      </c>
      <c r="B32" s="74" t="s">
        <v>19</v>
      </c>
      <c r="C32" s="59" t="s">
        <v>83</v>
      </c>
      <c r="D32" s="47">
        <v>743000</v>
      </c>
      <c r="E32" s="47">
        <v>0</v>
      </c>
      <c r="F32" s="50">
        <f t="shared" si="1"/>
        <v>0</v>
      </c>
    </row>
    <row r="33" spans="1:6" s="2" customFormat="1" ht="38.25">
      <c r="A33" s="34" t="s">
        <v>138</v>
      </c>
      <c r="B33" s="68" t="s">
        <v>20</v>
      </c>
      <c r="C33" s="59" t="s">
        <v>84</v>
      </c>
      <c r="D33" s="47">
        <v>1052600</v>
      </c>
      <c r="E33" s="47">
        <v>0</v>
      </c>
      <c r="F33" s="50">
        <f t="shared" si="1"/>
        <v>0</v>
      </c>
    </row>
    <row r="34" spans="1:6" s="17" customFormat="1" ht="31.5">
      <c r="A34" s="38" t="s">
        <v>139</v>
      </c>
      <c r="B34" s="75" t="s">
        <v>193</v>
      </c>
      <c r="C34" s="72" t="s">
        <v>85</v>
      </c>
      <c r="D34" s="48">
        <f>+D35</f>
        <v>100000</v>
      </c>
      <c r="E34" s="48">
        <f>+E35</f>
        <v>0</v>
      </c>
      <c r="F34" s="51">
        <f aca="true" t="shared" si="2" ref="F34:F76">+E34/D34</f>
        <v>0</v>
      </c>
    </row>
    <row r="35" spans="1:6" s="2" customFormat="1" ht="25.5">
      <c r="A35" s="34" t="s">
        <v>140</v>
      </c>
      <c r="B35" s="68" t="s">
        <v>21</v>
      </c>
      <c r="C35" s="59" t="s">
        <v>86</v>
      </c>
      <c r="D35" s="47">
        <v>100000</v>
      </c>
      <c r="E35" s="47">
        <v>0</v>
      </c>
      <c r="F35" s="50">
        <f t="shared" si="2"/>
        <v>0</v>
      </c>
    </row>
    <row r="36" spans="1:6" s="17" customFormat="1" ht="31.5">
      <c r="A36" s="39" t="s">
        <v>141</v>
      </c>
      <c r="B36" s="75" t="s">
        <v>194</v>
      </c>
      <c r="C36" s="76" t="s">
        <v>47</v>
      </c>
      <c r="D36" s="48">
        <f>+D37</f>
        <v>360000</v>
      </c>
      <c r="E36" s="48">
        <f>+E37</f>
        <v>0</v>
      </c>
      <c r="F36" s="51">
        <f t="shared" si="2"/>
        <v>0</v>
      </c>
    </row>
    <row r="37" spans="1:6" s="2" customFormat="1" ht="25.5">
      <c r="A37" s="36" t="s">
        <v>142</v>
      </c>
      <c r="B37" s="77" t="s">
        <v>5</v>
      </c>
      <c r="C37" s="78" t="s">
        <v>48</v>
      </c>
      <c r="D37" s="47">
        <v>360000</v>
      </c>
      <c r="E37" s="47">
        <v>0</v>
      </c>
      <c r="F37" s="50">
        <f t="shared" si="2"/>
        <v>0</v>
      </c>
    </row>
    <row r="38" spans="1:6" s="17" customFormat="1" ht="47.25">
      <c r="A38" s="38" t="s">
        <v>143</v>
      </c>
      <c r="B38" s="75" t="s">
        <v>195</v>
      </c>
      <c r="C38" s="79" t="s">
        <v>49</v>
      </c>
      <c r="D38" s="48">
        <f>+D39+D40</f>
        <v>13878400</v>
      </c>
      <c r="E38" s="48">
        <f>+E39+E40</f>
        <v>37496</v>
      </c>
      <c r="F38" s="51">
        <f t="shared" si="2"/>
        <v>0.0027017523633848283</v>
      </c>
    </row>
    <row r="39" spans="1:6" s="2" customFormat="1" ht="25.5">
      <c r="A39" s="34" t="s">
        <v>144</v>
      </c>
      <c r="B39" s="68" t="s">
        <v>10</v>
      </c>
      <c r="C39" s="61" t="s">
        <v>50</v>
      </c>
      <c r="D39" s="47">
        <v>8567400</v>
      </c>
      <c r="E39" s="47">
        <v>37496</v>
      </c>
      <c r="F39" s="50">
        <f t="shared" si="2"/>
        <v>0.004376590330788804</v>
      </c>
    </row>
    <row r="40" spans="1:6" s="2" customFormat="1" ht="12.75">
      <c r="A40" s="34" t="s">
        <v>186</v>
      </c>
      <c r="B40" s="80" t="s">
        <v>187</v>
      </c>
      <c r="C40" s="81" t="s">
        <v>188</v>
      </c>
      <c r="D40" s="47">
        <v>5311000</v>
      </c>
      <c r="E40" s="47">
        <v>0</v>
      </c>
      <c r="F40" s="50">
        <f>+E40/D40</f>
        <v>0</v>
      </c>
    </row>
    <row r="41" spans="1:6" s="17" customFormat="1" ht="31.5">
      <c r="A41" s="39" t="s">
        <v>145</v>
      </c>
      <c r="B41" s="75" t="s">
        <v>107</v>
      </c>
      <c r="C41" s="72" t="s">
        <v>78</v>
      </c>
      <c r="D41" s="48">
        <f>+D42</f>
        <v>3850100</v>
      </c>
      <c r="E41" s="48">
        <f>+E42</f>
        <v>0</v>
      </c>
      <c r="F41" s="51">
        <f t="shared" si="2"/>
        <v>0</v>
      </c>
    </row>
    <row r="42" spans="1:6" s="2" customFormat="1" ht="25.5">
      <c r="A42" s="34" t="s">
        <v>146</v>
      </c>
      <c r="B42" s="60" t="s">
        <v>35</v>
      </c>
      <c r="C42" s="59" t="s">
        <v>79</v>
      </c>
      <c r="D42" s="47">
        <v>3850100</v>
      </c>
      <c r="E42" s="47">
        <v>0</v>
      </c>
      <c r="F42" s="50">
        <f t="shared" si="2"/>
        <v>0</v>
      </c>
    </row>
    <row r="43" spans="1:6" s="17" customFormat="1" ht="31.5">
      <c r="A43" s="38" t="s">
        <v>147</v>
      </c>
      <c r="B43" s="82" t="s">
        <v>80</v>
      </c>
      <c r="C43" s="72" t="s">
        <v>81</v>
      </c>
      <c r="D43" s="48">
        <f>D44</f>
        <v>350000</v>
      </c>
      <c r="E43" s="48">
        <f>E44</f>
        <v>0</v>
      </c>
      <c r="F43" s="51">
        <f t="shared" si="2"/>
        <v>0</v>
      </c>
    </row>
    <row r="44" spans="1:6" s="2" customFormat="1" ht="25.5">
      <c r="A44" s="34" t="s">
        <v>148</v>
      </c>
      <c r="B44" s="68" t="s">
        <v>38</v>
      </c>
      <c r="C44" s="59" t="s">
        <v>82</v>
      </c>
      <c r="D44" s="47">
        <v>350000</v>
      </c>
      <c r="E44" s="47">
        <v>0</v>
      </c>
      <c r="F44" s="50">
        <f t="shared" si="2"/>
        <v>0</v>
      </c>
    </row>
    <row r="45" spans="1:6" s="17" customFormat="1" ht="31.5">
      <c r="A45" s="38" t="s">
        <v>149</v>
      </c>
      <c r="B45" s="82" t="s">
        <v>109</v>
      </c>
      <c r="C45" s="72" t="s">
        <v>87</v>
      </c>
      <c r="D45" s="48">
        <f>+D46</f>
        <v>5950000</v>
      </c>
      <c r="E45" s="48">
        <f>+E46</f>
        <v>0</v>
      </c>
      <c r="F45" s="51">
        <f t="shared" si="2"/>
        <v>0</v>
      </c>
    </row>
    <row r="46" spans="1:6" s="2" customFormat="1" ht="38.25">
      <c r="A46" s="34" t="s">
        <v>150</v>
      </c>
      <c r="B46" s="68" t="s">
        <v>196</v>
      </c>
      <c r="C46" s="59" t="s">
        <v>88</v>
      </c>
      <c r="D46" s="47">
        <v>5950000</v>
      </c>
      <c r="E46" s="47">
        <v>0</v>
      </c>
      <c r="F46" s="50">
        <f t="shared" si="2"/>
        <v>0</v>
      </c>
    </row>
    <row r="47" spans="1:6" ht="31.5">
      <c r="A47" s="40" t="s">
        <v>151</v>
      </c>
      <c r="B47" s="83" t="s">
        <v>46</v>
      </c>
      <c r="C47" s="67" t="s">
        <v>92</v>
      </c>
      <c r="D47" s="46">
        <f>+D48</f>
        <v>719400</v>
      </c>
      <c r="E47" s="46">
        <f>+E48</f>
        <v>46980</v>
      </c>
      <c r="F47" s="49">
        <f t="shared" si="2"/>
        <v>0.06530442035029191</v>
      </c>
    </row>
    <row r="48" spans="1:6" s="17" customFormat="1" ht="15.75">
      <c r="A48" s="39" t="s">
        <v>152</v>
      </c>
      <c r="B48" s="84" t="s">
        <v>91</v>
      </c>
      <c r="C48" s="72" t="s">
        <v>93</v>
      </c>
      <c r="D48" s="48">
        <f>+D49</f>
        <v>719400</v>
      </c>
      <c r="E48" s="48">
        <f>+E49</f>
        <v>46980</v>
      </c>
      <c r="F48" s="51">
        <f t="shared" si="2"/>
        <v>0.06530442035029191</v>
      </c>
    </row>
    <row r="49" spans="1:6" s="2" customFormat="1" ht="25.5">
      <c r="A49" s="34" t="s">
        <v>153</v>
      </c>
      <c r="B49" s="62" t="s">
        <v>94</v>
      </c>
      <c r="C49" s="59" t="s">
        <v>95</v>
      </c>
      <c r="D49" s="47">
        <v>719400</v>
      </c>
      <c r="E49" s="47">
        <v>46980</v>
      </c>
      <c r="F49" s="50">
        <f t="shared" si="2"/>
        <v>0.06530442035029191</v>
      </c>
    </row>
    <row r="50" spans="1:6" ht="31.5">
      <c r="A50" s="14" t="s">
        <v>154</v>
      </c>
      <c r="B50" s="66" t="s">
        <v>110</v>
      </c>
      <c r="C50" s="67" t="s">
        <v>99</v>
      </c>
      <c r="D50" s="46">
        <f>+D51</f>
        <v>1908900</v>
      </c>
      <c r="E50" s="46">
        <f>+E51</f>
        <v>256982.6</v>
      </c>
      <c r="F50" s="49">
        <f t="shared" si="2"/>
        <v>0.13462339567290063</v>
      </c>
    </row>
    <row r="51" spans="1:6" s="2" customFormat="1" ht="25.5">
      <c r="A51" s="34" t="s">
        <v>155</v>
      </c>
      <c r="B51" s="68" t="s">
        <v>26</v>
      </c>
      <c r="C51" s="59" t="s">
        <v>100</v>
      </c>
      <c r="D51" s="47">
        <v>1908900</v>
      </c>
      <c r="E51" s="47">
        <v>256982.6</v>
      </c>
      <c r="F51" s="50">
        <f t="shared" si="2"/>
        <v>0.13462339567290063</v>
      </c>
    </row>
    <row r="52" spans="1:6" ht="47.25">
      <c r="A52" s="14" t="s">
        <v>156</v>
      </c>
      <c r="B52" s="56" t="s">
        <v>197</v>
      </c>
      <c r="C52" s="85" t="s">
        <v>56</v>
      </c>
      <c r="D52" s="46">
        <f>SUM(D53:D55)</f>
        <v>76548100</v>
      </c>
      <c r="E52" s="46">
        <f>SUM(E53:E55)</f>
        <v>547365.05</v>
      </c>
      <c r="F52" s="49">
        <f t="shared" si="2"/>
        <v>0.0071506026929473105</v>
      </c>
    </row>
    <row r="53" spans="1:6" s="2" customFormat="1" ht="25.5">
      <c r="A53" s="34" t="s">
        <v>157</v>
      </c>
      <c r="B53" s="58" t="s">
        <v>6</v>
      </c>
      <c r="C53" s="78" t="s">
        <v>57</v>
      </c>
      <c r="D53" s="47">
        <v>55442300</v>
      </c>
      <c r="E53" s="47">
        <v>0</v>
      </c>
      <c r="F53" s="50">
        <f t="shared" si="2"/>
        <v>0</v>
      </c>
    </row>
    <row r="54" spans="1:6" s="2" customFormat="1" ht="25.5">
      <c r="A54" s="34" t="s">
        <v>158</v>
      </c>
      <c r="B54" s="86" t="s">
        <v>96</v>
      </c>
      <c r="C54" s="59" t="s">
        <v>89</v>
      </c>
      <c r="D54" s="47">
        <v>15943700</v>
      </c>
      <c r="E54" s="47">
        <v>0</v>
      </c>
      <c r="F54" s="50">
        <f t="shared" si="2"/>
        <v>0</v>
      </c>
    </row>
    <row r="55" spans="1:6" s="2" customFormat="1" ht="25.5">
      <c r="A55" s="34" t="s">
        <v>159</v>
      </c>
      <c r="B55" s="68" t="s">
        <v>30</v>
      </c>
      <c r="C55" s="59" t="s">
        <v>75</v>
      </c>
      <c r="D55" s="47">
        <v>5162100</v>
      </c>
      <c r="E55" s="47">
        <v>547365.05</v>
      </c>
      <c r="F55" s="50">
        <f t="shared" si="2"/>
        <v>0.1060353441428876</v>
      </c>
    </row>
    <row r="56" spans="1:6" ht="31.5">
      <c r="A56" s="40" t="s">
        <v>160</v>
      </c>
      <c r="B56" s="56" t="s">
        <v>198</v>
      </c>
      <c r="C56" s="85" t="s">
        <v>76</v>
      </c>
      <c r="D56" s="46">
        <f>+D57+D61</f>
        <v>67391900</v>
      </c>
      <c r="E56" s="46">
        <f>+E57+E61</f>
        <v>9234384.03</v>
      </c>
      <c r="F56" s="49">
        <f t="shared" si="2"/>
        <v>0.13702513254560264</v>
      </c>
    </row>
    <row r="57" spans="1:6" s="17" customFormat="1" ht="31.5">
      <c r="A57" s="39" t="s">
        <v>161</v>
      </c>
      <c r="B57" s="87" t="s">
        <v>31</v>
      </c>
      <c r="C57" s="79" t="s">
        <v>101</v>
      </c>
      <c r="D57" s="48">
        <f>SUM(D58:D60)</f>
        <v>66485400</v>
      </c>
      <c r="E57" s="48">
        <f>SUM(E58:E60)</f>
        <v>9234384.03</v>
      </c>
      <c r="F57" s="51">
        <f t="shared" si="2"/>
        <v>0.13889341163623892</v>
      </c>
    </row>
    <row r="58" spans="1:6" s="2" customFormat="1" ht="38.25">
      <c r="A58" s="34" t="s">
        <v>162</v>
      </c>
      <c r="B58" s="70" t="s">
        <v>36</v>
      </c>
      <c r="C58" s="61" t="s">
        <v>102</v>
      </c>
      <c r="D58" s="47">
        <v>24849000</v>
      </c>
      <c r="E58" s="47">
        <v>2354984.03</v>
      </c>
      <c r="F58" s="50">
        <f t="shared" si="2"/>
        <v>0.09477178276791821</v>
      </c>
    </row>
    <row r="59" spans="1:6" s="2" customFormat="1" ht="38.25">
      <c r="A59" s="34" t="s">
        <v>163</v>
      </c>
      <c r="B59" s="68" t="s">
        <v>33</v>
      </c>
      <c r="C59" s="59" t="s">
        <v>105</v>
      </c>
      <c r="D59" s="47">
        <v>450000</v>
      </c>
      <c r="E59" s="47">
        <v>15000</v>
      </c>
      <c r="F59" s="50">
        <f t="shared" si="2"/>
        <v>0.03333333333333333</v>
      </c>
    </row>
    <row r="60" spans="1:6" s="2" customFormat="1" ht="25.5">
      <c r="A60" s="34" t="s">
        <v>164</v>
      </c>
      <c r="B60" s="68" t="s">
        <v>28</v>
      </c>
      <c r="C60" s="59" t="s">
        <v>106</v>
      </c>
      <c r="D60" s="47">
        <v>41186400</v>
      </c>
      <c r="E60" s="47">
        <v>6864400</v>
      </c>
      <c r="F60" s="50">
        <f t="shared" si="2"/>
        <v>0.16666666666666666</v>
      </c>
    </row>
    <row r="61" spans="1:6" s="17" customFormat="1" ht="31.5">
      <c r="A61" s="38" t="s">
        <v>165</v>
      </c>
      <c r="B61" s="82" t="s">
        <v>32</v>
      </c>
      <c r="C61" s="72" t="s">
        <v>103</v>
      </c>
      <c r="D61" s="48">
        <f>SUM(D62:D63)</f>
        <v>906500</v>
      </c>
      <c r="E61" s="48">
        <f>SUM(E62:E63)</f>
        <v>0</v>
      </c>
      <c r="F61" s="51">
        <f t="shared" si="2"/>
        <v>0</v>
      </c>
    </row>
    <row r="62" spans="1:6" s="2" customFormat="1" ht="12.75">
      <c r="A62" s="34" t="s">
        <v>166</v>
      </c>
      <c r="B62" s="68" t="s">
        <v>27</v>
      </c>
      <c r="C62" s="59" t="s">
        <v>104</v>
      </c>
      <c r="D62" s="47">
        <v>873000</v>
      </c>
      <c r="E62" s="47">
        <v>0</v>
      </c>
      <c r="F62" s="50">
        <f t="shared" si="2"/>
        <v>0</v>
      </c>
    </row>
    <row r="63" spans="1:6" s="2" customFormat="1" ht="12.75">
      <c r="A63" s="34" t="s">
        <v>201</v>
      </c>
      <c r="B63" s="58" t="s">
        <v>199</v>
      </c>
      <c r="C63" s="59" t="s">
        <v>200</v>
      </c>
      <c r="D63" s="47">
        <v>33500</v>
      </c>
      <c r="E63" s="47">
        <v>0</v>
      </c>
      <c r="F63" s="50">
        <f t="shared" si="2"/>
        <v>0</v>
      </c>
    </row>
    <row r="64" spans="1:6" ht="31.5">
      <c r="A64" s="14" t="s">
        <v>167</v>
      </c>
      <c r="B64" s="88" t="s">
        <v>24</v>
      </c>
      <c r="C64" s="67" t="s">
        <v>97</v>
      </c>
      <c r="D64" s="46">
        <f>+D65</f>
        <v>2785800</v>
      </c>
      <c r="E64" s="46">
        <f>+E65</f>
        <v>0</v>
      </c>
      <c r="F64" s="49">
        <f>+E64/D64</f>
        <v>0</v>
      </c>
    </row>
    <row r="65" spans="1:6" s="2" customFormat="1" ht="25.5">
      <c r="A65" s="15" t="s">
        <v>168</v>
      </c>
      <c r="B65" s="98" t="s">
        <v>25</v>
      </c>
      <c r="C65" s="59" t="s">
        <v>98</v>
      </c>
      <c r="D65" s="47">
        <v>2785800</v>
      </c>
      <c r="E65" s="47">
        <v>0</v>
      </c>
      <c r="F65" s="50">
        <f>+E65/D65</f>
        <v>0</v>
      </c>
    </row>
    <row r="66" spans="1:6" ht="31.5">
      <c r="A66" s="14" t="s">
        <v>172</v>
      </c>
      <c r="B66" s="65" t="s">
        <v>171</v>
      </c>
      <c r="C66" s="16" t="s">
        <v>178</v>
      </c>
      <c r="D66" s="46">
        <f>SUM(D67:D70)</f>
        <v>760300</v>
      </c>
      <c r="E66" s="46">
        <f>SUM(E67:E70)</f>
        <v>0</v>
      </c>
      <c r="F66" s="49">
        <f t="shared" si="2"/>
        <v>0</v>
      </c>
    </row>
    <row r="67" spans="1:6" s="2" customFormat="1" ht="29.25" customHeight="1">
      <c r="A67" s="15" t="s">
        <v>173</v>
      </c>
      <c r="B67" s="99" t="s">
        <v>177</v>
      </c>
      <c r="C67" s="15" t="s">
        <v>179</v>
      </c>
      <c r="D67" s="47">
        <v>220400</v>
      </c>
      <c r="E67" s="47">
        <v>0</v>
      </c>
      <c r="F67" s="50">
        <f>+E67/D67</f>
        <v>0</v>
      </c>
    </row>
    <row r="68" spans="1:6" s="2" customFormat="1" ht="25.5">
      <c r="A68" s="15" t="s">
        <v>174</v>
      </c>
      <c r="B68" s="99" t="s">
        <v>183</v>
      </c>
      <c r="C68" s="15" t="s">
        <v>180</v>
      </c>
      <c r="D68" s="47">
        <v>177500</v>
      </c>
      <c r="E68" s="47">
        <v>0</v>
      </c>
      <c r="F68" s="50">
        <f>+E68/D68</f>
        <v>0</v>
      </c>
    </row>
    <row r="69" spans="1:6" s="2" customFormat="1" ht="25.5">
      <c r="A69" s="15" t="s">
        <v>175</v>
      </c>
      <c r="B69" s="99" t="s">
        <v>184</v>
      </c>
      <c r="C69" s="15" t="s">
        <v>181</v>
      </c>
      <c r="D69" s="47">
        <v>101200</v>
      </c>
      <c r="E69" s="47">
        <v>0</v>
      </c>
      <c r="F69" s="50">
        <f>+E69/D69</f>
        <v>0</v>
      </c>
    </row>
    <row r="70" spans="1:6" s="2" customFormat="1" ht="38.25">
      <c r="A70" s="15" t="s">
        <v>176</v>
      </c>
      <c r="B70" s="99" t="s">
        <v>185</v>
      </c>
      <c r="C70" s="15" t="s">
        <v>182</v>
      </c>
      <c r="D70" s="47">
        <v>261200</v>
      </c>
      <c r="E70" s="47">
        <v>0</v>
      </c>
      <c r="F70" s="50">
        <f t="shared" si="2"/>
        <v>0</v>
      </c>
    </row>
    <row r="71" spans="1:6" s="2" customFormat="1" ht="31.5">
      <c r="A71" s="40" t="s">
        <v>160</v>
      </c>
      <c r="B71" s="89" t="s">
        <v>202</v>
      </c>
      <c r="C71" s="90" t="s">
        <v>203</v>
      </c>
      <c r="D71" s="46">
        <f>+D72+D74+D76</f>
        <v>692000</v>
      </c>
      <c r="E71" s="46">
        <f>+E72+E74+E76</f>
        <v>87930.43</v>
      </c>
      <c r="F71" s="49">
        <f>+E71/D71</f>
        <v>0.12706709537572253</v>
      </c>
    </row>
    <row r="72" spans="1:6" s="2" customFormat="1" ht="30">
      <c r="A72" s="39" t="s">
        <v>161</v>
      </c>
      <c r="B72" s="91" t="s">
        <v>204</v>
      </c>
      <c r="C72" s="92" t="s">
        <v>205</v>
      </c>
      <c r="D72" s="48">
        <f>+D73</f>
        <v>368000</v>
      </c>
      <c r="E72" s="48">
        <f>+E73</f>
        <v>16949.43</v>
      </c>
      <c r="F72" s="51">
        <f t="shared" si="2"/>
        <v>0.04605823369565217</v>
      </c>
    </row>
    <row r="73" spans="1:6" s="2" customFormat="1" ht="25.5">
      <c r="A73" s="34" t="s">
        <v>162</v>
      </c>
      <c r="B73" s="86" t="s">
        <v>34</v>
      </c>
      <c r="C73" s="93" t="s">
        <v>206</v>
      </c>
      <c r="D73" s="47">
        <v>368000</v>
      </c>
      <c r="E73" s="47">
        <v>16949.43</v>
      </c>
      <c r="F73" s="50">
        <f>+E73/D73</f>
        <v>0.04605823369565217</v>
      </c>
    </row>
    <row r="74" spans="1:6" s="2" customFormat="1" ht="47.25">
      <c r="A74" s="39" t="s">
        <v>161</v>
      </c>
      <c r="B74" s="94" t="s">
        <v>37</v>
      </c>
      <c r="C74" s="92" t="s">
        <v>207</v>
      </c>
      <c r="D74" s="48">
        <f>+D75</f>
        <v>210000</v>
      </c>
      <c r="E74" s="48">
        <f>+E75</f>
        <v>70981</v>
      </c>
      <c r="F74" s="51">
        <f t="shared" si="2"/>
        <v>0.3380047619047619</v>
      </c>
    </row>
    <row r="75" spans="1:6" s="2" customFormat="1" ht="25.5">
      <c r="A75" s="34" t="s">
        <v>162</v>
      </c>
      <c r="B75" s="95" t="s">
        <v>23</v>
      </c>
      <c r="C75" s="93" t="s">
        <v>208</v>
      </c>
      <c r="D75" s="47">
        <v>210000</v>
      </c>
      <c r="E75" s="47">
        <v>70981</v>
      </c>
      <c r="F75" s="50">
        <f>+E75/D75</f>
        <v>0.3380047619047619</v>
      </c>
    </row>
    <row r="76" spans="1:6" s="2" customFormat="1" ht="31.5">
      <c r="A76" s="39" t="s">
        <v>161</v>
      </c>
      <c r="B76" s="94" t="s">
        <v>39</v>
      </c>
      <c r="C76" s="92" t="s">
        <v>209</v>
      </c>
      <c r="D76" s="48">
        <f>+D77</f>
        <v>114000</v>
      </c>
      <c r="E76" s="48">
        <f>+E77</f>
        <v>0</v>
      </c>
      <c r="F76" s="51">
        <f t="shared" si="2"/>
        <v>0</v>
      </c>
    </row>
    <row r="77" spans="1:6" s="2" customFormat="1" ht="25.5">
      <c r="A77" s="34" t="s">
        <v>162</v>
      </c>
      <c r="B77" s="86" t="s">
        <v>22</v>
      </c>
      <c r="C77" s="93" t="s">
        <v>210</v>
      </c>
      <c r="D77" s="47">
        <v>114000</v>
      </c>
      <c r="E77" s="47">
        <v>0</v>
      </c>
      <c r="F77" s="50">
        <f>+E77/D77</f>
        <v>0</v>
      </c>
    </row>
    <row r="78" spans="1:6" ht="15.75">
      <c r="A78" s="52"/>
      <c r="B78" s="29"/>
      <c r="C78" s="26"/>
      <c r="D78" s="53"/>
      <c r="E78" s="53"/>
      <c r="F78" s="54"/>
    </row>
    <row r="79" spans="1:6" ht="15.75">
      <c r="A79" s="54"/>
      <c r="B79" s="29"/>
      <c r="C79" s="26"/>
      <c r="D79" s="53"/>
      <c r="E79" s="53"/>
      <c r="F79" s="55"/>
    </row>
    <row r="80" spans="1:6" ht="15.75">
      <c r="A80" s="54"/>
      <c r="B80" s="29"/>
      <c r="C80" s="26"/>
      <c r="D80" s="53"/>
      <c r="E80" s="53"/>
      <c r="F80" s="55"/>
    </row>
    <row r="81" spans="1:6" ht="15.75" customHeight="1">
      <c r="A81" s="102" t="s">
        <v>211</v>
      </c>
      <c r="B81" s="102"/>
      <c r="C81" s="26"/>
      <c r="D81" s="53"/>
      <c r="E81" s="103" t="s">
        <v>212</v>
      </c>
      <c r="F81" s="103"/>
    </row>
    <row r="82" spans="1:6" ht="15.75">
      <c r="A82" s="54"/>
      <c r="B82" s="29"/>
      <c r="C82" s="26"/>
      <c r="D82" s="53"/>
      <c r="E82" s="53"/>
      <c r="F82" s="55"/>
    </row>
    <row r="83" spans="1:6" ht="15.75">
      <c r="A83" s="54"/>
      <c r="B83" s="29"/>
      <c r="C83" s="26"/>
      <c r="D83" s="53"/>
      <c r="E83" s="53"/>
      <c r="F83" s="55"/>
    </row>
    <row r="84" spans="1:6" ht="15.75">
      <c r="A84" s="54"/>
      <c r="B84" s="29"/>
      <c r="C84" s="26"/>
      <c r="D84" s="53"/>
      <c r="E84" s="53"/>
      <c r="F84" s="55"/>
    </row>
    <row r="85" spans="1:6" ht="15.75" customHeight="1">
      <c r="A85" s="100" t="s">
        <v>189</v>
      </c>
      <c r="B85" s="100"/>
      <c r="C85" s="26"/>
      <c r="D85" s="53"/>
      <c r="E85" s="53"/>
      <c r="F85" s="55"/>
    </row>
    <row r="86" spans="1:6" ht="15.75" customHeight="1">
      <c r="A86" s="100" t="s">
        <v>190</v>
      </c>
      <c r="B86" s="100"/>
      <c r="C86" s="26"/>
      <c r="D86" s="53"/>
      <c r="E86" s="53"/>
      <c r="F86" s="55"/>
    </row>
    <row r="87" spans="1:6" ht="15.75">
      <c r="A87" s="42"/>
      <c r="B87" s="21"/>
      <c r="C87" s="22"/>
      <c r="D87" s="23"/>
      <c r="E87" s="23"/>
      <c r="F87" s="23"/>
    </row>
    <row r="88" spans="1:6" ht="15.75">
      <c r="A88" s="43"/>
      <c r="B88" s="24"/>
      <c r="C88" s="26"/>
      <c r="D88" s="20"/>
      <c r="E88" s="20"/>
      <c r="F88" s="20"/>
    </row>
    <row r="89" spans="1:6" ht="15.75">
      <c r="A89" s="43"/>
      <c r="B89" s="24"/>
      <c r="C89" s="26"/>
      <c r="D89" s="20"/>
      <c r="E89" s="20"/>
      <c r="F89" s="20"/>
    </row>
    <row r="90" spans="1:6" ht="15.75">
      <c r="A90" s="42"/>
      <c r="B90" s="21"/>
      <c r="C90" s="27"/>
      <c r="D90" s="23"/>
      <c r="E90" s="23"/>
      <c r="F90" s="23"/>
    </row>
    <row r="91" spans="1:6" ht="15.75">
      <c r="A91" s="43"/>
      <c r="B91" s="24"/>
      <c r="C91" s="19"/>
      <c r="D91" s="20"/>
      <c r="E91" s="20"/>
      <c r="F91" s="20"/>
    </row>
    <row r="92" spans="1:6" ht="15.75">
      <c r="A92" s="43"/>
      <c r="B92" s="24"/>
      <c r="C92" s="19"/>
      <c r="D92" s="20"/>
      <c r="E92" s="20"/>
      <c r="F92" s="20"/>
    </row>
    <row r="93" spans="1:6" ht="15.75">
      <c r="A93" s="42"/>
      <c r="B93" s="21"/>
      <c r="C93" s="22"/>
      <c r="D93" s="23"/>
      <c r="E93" s="23"/>
      <c r="F93" s="23"/>
    </row>
    <row r="94" spans="1:6" ht="15.75">
      <c r="A94" s="44"/>
      <c r="B94" s="25"/>
      <c r="C94" s="26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1"/>
      <c r="B96" s="18"/>
      <c r="C96" s="19"/>
      <c r="D96" s="20"/>
      <c r="E96" s="20"/>
      <c r="F96" s="20"/>
    </row>
    <row r="97" spans="1:6" ht="15.75">
      <c r="A97" s="41"/>
      <c r="B97" s="18"/>
      <c r="C97" s="19"/>
      <c r="D97" s="20"/>
      <c r="E97" s="20"/>
      <c r="F97" s="20"/>
    </row>
    <row r="98" spans="1:6" ht="15.75">
      <c r="A98" s="41"/>
      <c r="B98" s="18"/>
      <c r="C98" s="19"/>
      <c r="D98" s="20"/>
      <c r="E98" s="20"/>
      <c r="F98" s="20"/>
    </row>
    <row r="99" spans="1:6" ht="15.75">
      <c r="A99" s="42"/>
      <c r="B99" s="21"/>
      <c r="C99" s="22"/>
      <c r="D99" s="23"/>
      <c r="E99" s="23"/>
      <c r="F99" s="23"/>
    </row>
    <row r="100" spans="1:6" ht="15.75">
      <c r="A100" s="43"/>
      <c r="B100" s="24"/>
      <c r="C100" s="26"/>
      <c r="D100" s="20"/>
      <c r="E100" s="20"/>
      <c r="F100" s="20"/>
    </row>
    <row r="101" spans="1:6" ht="15.75">
      <c r="A101" s="43"/>
      <c r="B101" s="24"/>
      <c r="C101" s="26"/>
      <c r="D101" s="20"/>
      <c r="E101" s="20"/>
      <c r="F101" s="20"/>
    </row>
    <row r="102" spans="1:6" ht="15.75">
      <c r="A102" s="43"/>
      <c r="B102" s="24"/>
      <c r="C102" s="26"/>
      <c r="D102" s="20"/>
      <c r="E102" s="20"/>
      <c r="F102" s="20"/>
    </row>
    <row r="103" spans="1:6" ht="15.75">
      <c r="A103" s="32"/>
      <c r="B103" s="28"/>
      <c r="C103" s="27"/>
      <c r="D103" s="23"/>
      <c r="E103" s="23"/>
      <c r="F103" s="23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1"/>
      <c r="B105" s="18"/>
      <c r="C105" s="19"/>
      <c r="D105" s="20"/>
      <c r="E105" s="20"/>
      <c r="F105" s="20"/>
    </row>
    <row r="106" spans="1:6" ht="15.75">
      <c r="A106" s="41"/>
      <c r="B106" s="18"/>
      <c r="C106" s="19"/>
      <c r="D106" s="20"/>
      <c r="E106" s="20"/>
      <c r="F106" s="20"/>
    </row>
    <row r="107" spans="1:6" ht="15.75">
      <c r="A107" s="41"/>
      <c r="B107" s="18"/>
      <c r="C107" s="19"/>
      <c r="D107" s="20"/>
      <c r="E107" s="20"/>
      <c r="F107" s="20"/>
    </row>
    <row r="108" spans="1:6" ht="15.75">
      <c r="A108" s="42"/>
      <c r="B108" s="21"/>
      <c r="C108" s="22"/>
      <c r="D108" s="23"/>
      <c r="E108" s="23"/>
      <c r="F108" s="23"/>
    </row>
    <row r="109" spans="1:6" ht="15.75">
      <c r="A109" s="42"/>
      <c r="B109" s="21"/>
      <c r="C109" s="22"/>
      <c r="D109" s="23"/>
      <c r="E109" s="23"/>
      <c r="F109" s="23"/>
    </row>
    <row r="110" spans="1:6" ht="15.75">
      <c r="A110" s="43"/>
      <c r="B110" s="24"/>
      <c r="C110" s="27"/>
      <c r="D110" s="20"/>
      <c r="E110" s="20"/>
      <c r="F110" s="20"/>
    </row>
    <row r="111" spans="1:6" ht="15.75">
      <c r="A111" s="45"/>
      <c r="B111" s="29"/>
      <c r="C111" s="26"/>
      <c r="D111" s="20"/>
      <c r="E111" s="20"/>
      <c r="F111" s="20"/>
    </row>
    <row r="112" spans="1:6" ht="15.75">
      <c r="A112" s="43"/>
      <c r="B112" s="24"/>
      <c r="C112" s="26"/>
      <c r="D112" s="20"/>
      <c r="E112" s="20"/>
      <c r="F112" s="20"/>
    </row>
    <row r="113" spans="1:6" ht="15.75">
      <c r="A113" s="43"/>
      <c r="B113" s="24"/>
      <c r="C113" s="26"/>
      <c r="D113" s="20"/>
      <c r="E113" s="20"/>
      <c r="F113" s="20"/>
    </row>
    <row r="114" spans="1:6" ht="15.75">
      <c r="A114" s="21"/>
      <c r="B114" s="21"/>
      <c r="C114" s="27"/>
      <c r="D114" s="23"/>
      <c r="E114" s="23"/>
      <c r="F114" s="23"/>
    </row>
    <row r="115" spans="1:6" ht="15.75">
      <c r="A115" s="29"/>
      <c r="B115" s="29"/>
      <c r="C115" s="26"/>
      <c r="D115" s="20"/>
      <c r="E115" s="20"/>
      <c r="F115" s="20"/>
    </row>
    <row r="116" spans="1:6" ht="15.75">
      <c r="A116" s="30"/>
      <c r="B116" s="30"/>
      <c r="C116" s="26"/>
      <c r="D116" s="20"/>
      <c r="E116" s="20"/>
      <c r="F116" s="20"/>
    </row>
    <row r="117" spans="1:6" ht="15.75">
      <c r="A117" s="30"/>
      <c r="B117" s="30"/>
      <c r="C117" s="26"/>
      <c r="D117" s="20"/>
      <c r="E117" s="20"/>
      <c r="F117" s="20"/>
    </row>
    <row r="118" spans="1:6" ht="15.75">
      <c r="A118" s="30"/>
      <c r="B118" s="30"/>
      <c r="C118" s="26"/>
      <c r="D118" s="20"/>
      <c r="E118" s="20"/>
      <c r="F118" s="20"/>
    </row>
    <row r="119" spans="1:6" ht="15.75">
      <c r="A119" s="21"/>
      <c r="B119" s="21"/>
      <c r="C119" s="27"/>
      <c r="D119" s="23"/>
      <c r="E119" s="23"/>
      <c r="F119" s="23"/>
    </row>
    <row r="120" spans="1:6" ht="15.75">
      <c r="A120" s="24"/>
      <c r="B120" s="24"/>
      <c r="C120" s="26"/>
      <c r="D120" s="20"/>
      <c r="E120" s="20"/>
      <c r="F120" s="20"/>
    </row>
    <row r="121" spans="1:6" ht="15.75">
      <c r="A121" s="29"/>
      <c r="B121" s="29"/>
      <c r="C121" s="26"/>
      <c r="D121" s="20"/>
      <c r="E121" s="20"/>
      <c r="F121" s="20"/>
    </row>
    <row r="122" spans="1:6" ht="15.75">
      <c r="A122" s="29"/>
      <c r="B122" s="29"/>
      <c r="C122" s="26"/>
      <c r="D122" s="20"/>
      <c r="E122" s="20"/>
      <c r="F122" s="20"/>
    </row>
    <row r="123" spans="1:6" ht="15.75">
      <c r="A123" s="29"/>
      <c r="B123" s="29"/>
      <c r="C123" s="26"/>
      <c r="D123" s="20"/>
      <c r="E123" s="20"/>
      <c r="F123" s="20"/>
    </row>
    <row r="124" spans="1:6" ht="15.75">
      <c r="A124" s="24"/>
      <c r="B124" s="24"/>
      <c r="C124" s="26"/>
      <c r="D124" s="20"/>
      <c r="E124" s="20"/>
      <c r="F124" s="20"/>
    </row>
    <row r="125" spans="1:6" ht="15.75">
      <c r="A125" s="21"/>
      <c r="B125" s="21"/>
      <c r="C125" s="27"/>
      <c r="D125" s="23"/>
      <c r="E125" s="23"/>
      <c r="F125" s="2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</sheetData>
  <sheetProtection/>
  <mergeCells count="7">
    <mergeCell ref="A86:B86"/>
    <mergeCell ref="A2:F2"/>
    <mergeCell ref="A3:F3"/>
    <mergeCell ref="A4:F4"/>
    <mergeCell ref="A81:B81"/>
    <mergeCell ref="E81:F81"/>
    <mergeCell ref="A85:B85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2016-07-29T11:58:30Z</cp:lastPrinted>
  <dcterms:created xsi:type="dcterms:W3CDTF">2004-09-01T05:21:12Z</dcterms:created>
  <dcterms:modified xsi:type="dcterms:W3CDTF">2017-03-24T03:08:32Z</dcterms:modified>
  <cp:category/>
  <cp:version/>
  <cp:contentType/>
  <cp:contentStatus/>
</cp:coreProperties>
</file>